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(2)'!$A$1:$I$45</definedName>
    <definedName name="_xlnm.Print_Area" localSheetId="7">'поступления и выплаты (3)'!$A$1:$I$45</definedName>
    <definedName name="_xlnm.Print_Area" localSheetId="28">'сведения о операциях'!$A$1:$FK$56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<sst xmlns="http://schemas.openxmlformats.org/spreadsheetml/2006/main" count="1409" uniqueCount="549">
  <si>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</si>
  <si>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</si>
  <si>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</si>
  <si>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</si>
  <si>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</si>
  <si>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</si>
  <si>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</si>
  <si>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</si>
  <si>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</si>
  <si>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</si>
  <si>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</si>
  <si>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</si>
  <si>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</si>
  <si>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</si>
  <si>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</si>
  <si>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</si>
  <si>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</si>
  <si>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</si>
  <si>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</si>
  <si>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</si>
  <si>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</si>
  <si>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</si>
  <si>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</si>
  <si>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</si>
  <si>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</si>
  <si>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</si>
  <si>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</si>
  <si>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</si>
  <si>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</si>
  <si>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</si>
  <si>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</si>
  <si>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</si>
  <si>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</si>
  <si>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</si>
  <si>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</si>
  <si>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</si>
  <si>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</si>
  <si>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</si>
  <si>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</si>
  <si>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</si>
  <si>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</si>
  <si>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</si>
  <si>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</si>
  <si>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</si>
  <si>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</si>
  <si>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</si>
  <si>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</si>
  <si>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</si>
  <si>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</si>
  <si>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</si>
  <si>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</si>
  <si>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</si>
  <si>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</si>
  <si>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</si>
  <si>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</si>
  <si>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</si>
  <si>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</si>
  <si>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</si>
  <si>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</si>
  <si>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</si>
  <si>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</si>
  <si>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</si>
  <si>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</si>
  <si>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</si>
  <si>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</si>
  <si>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Код по реестру участников бюджетного процесса, а также юридических лиц, не являющихся участниками бюджетного процесса</t>
  </si>
  <si>
    <t>код УБП учреждения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</si>
  <si>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</si>
  <si>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</si>
  <si>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</si>
  <si>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</si>
  <si>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</si>
  <si>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</si>
  <si>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</si>
  <si>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</si>
  <si>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</si>
  <si>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</si>
  <si>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</si>
  <si>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</si>
  <si>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</si>
  <si>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</si>
  <si>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</si>
  <si>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</si>
  <si>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</si>
  <si>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</si>
  <si>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</si>
  <si>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</si>
  <si>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</si>
  <si>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</si>
  <si>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</si>
  <si>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</si>
  <si>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</si>
  <si>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</si>
  <si>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</si>
  <si>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</si>
  <si>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</si>
  <si>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</si>
  <si>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</si>
  <si>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</si>
  <si>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</si>
  <si>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</si>
  <si>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</si>
  <si>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</si>
  <si>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</si>
  <si>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</si>
  <si>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</si>
  <si>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</si>
  <si>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</si>
  <si>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</si>
  <si>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</si>
  <si>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</si>
  <si>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</si>
  <si>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</si>
  <si>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</si>
  <si>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</si>
  <si>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</si>
  <si>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</si>
  <si>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</si>
  <si>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</si>
  <si>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</si>
  <si>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</si>
  <si>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</si>
  <si>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</si>
  <si>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</si>
  <si>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</si>
  <si>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</si>
  <si>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</si>
  <si>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</si>
  <si>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</si>
  <si>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</si>
  <si>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</si>
  <si>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</si>
  <si>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</si>
  <si>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</si>
  <si>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</si>
  <si>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</si>
  <si>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</si>
  <si>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</si>
  <si>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</si>
  <si>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</si>
  <si>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</si>
  <si>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</si>
  <si>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</si>
  <si>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</si>
  <si>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</si>
  <si>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</si>
  <si>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</si>
  <si>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</si>
  <si>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</si>
  <si>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</si>
  <si>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</si>
  <si>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</si>
  <si>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</si>
  <si>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</si>
  <si>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</si>
  <si>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</si>
  <si>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</si>
  <si>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</si>
  <si>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</si>
  <si>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</si>
  <si>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</si>
  <si>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</si>
  <si>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</si>
  <si>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</si>
  <si>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</si>
  <si>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</si>
  <si>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</si>
  <si>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</si>
  <si>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</si>
  <si>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</si>
  <si>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</si>
  <si>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</si>
  <si>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</si>
  <si>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</si>
  <si>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</si>
  <si>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</si>
  <si>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</si>
  <si>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</si>
  <si>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</si>
  <si>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</si>
  <si>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</si>
  <si>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</si>
  <si>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</si>
  <si>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</si>
  <si>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</si>
  <si>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</si>
  <si>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</si>
  <si>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</si>
  <si>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</si>
  <si>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</si>
  <si>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</si>
  <si>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</si>
  <si>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</si>
  <si>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</si>
  <si>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</si>
  <si>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</si>
  <si>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</si>
  <si>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</si>
  <si>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</si>
  <si>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</si>
  <si>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</si>
  <si>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</si>
  <si>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</si>
  <si>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</si>
  <si>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</si>
  <si>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</si>
  <si>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</si>
  <si>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</si>
  <si>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</si>
  <si>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</si>
  <si>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</si>
  <si>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</si>
  <si>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</si>
  <si>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</si>
  <si>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</si>
  <si>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</si>
  <si>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</si>
  <si>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</si>
  <si>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</si>
  <si>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</si>
  <si>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</si>
  <si>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</si>
  <si>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</si>
  <si>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</si>
  <si>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</si>
  <si>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</si>
  <si>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</si>
  <si>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</si>
  <si>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</si>
  <si>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</si>
  <si>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</si>
  <si>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</si>
  <si>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</si>
  <si>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</si>
  <si>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</si>
  <si>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</si>
  <si>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</si>
  <si>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</si>
  <si>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</si>
  <si>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</si>
  <si>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</si>
  <si>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</si>
  <si>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</si>
  <si>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</si>
  <si>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</si>
  <si>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</si>
  <si>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</si>
  <si>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</si>
  <si>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</si>
  <si>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</si>
  <si>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</si>
  <si>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</si>
  <si>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</si>
  <si>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</si>
  <si>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</si>
  <si>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</si>
  <si>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</si>
  <si>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</si>
  <si>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</si>
  <si>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</si>
  <si>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</si>
  <si>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</si>
  <si>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</si>
  <si>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</si>
  <si>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</si>
  <si>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</si>
  <si>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</si>
  <si>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</si>
  <si>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</si>
  <si>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</si>
  <si>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</si>
  <si>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</si>
  <si>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</si>
  <si>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</si>
  <si>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</si>
  <si>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</si>
  <si>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</si>
  <si>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</si>
  <si>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</si>
  <si>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</si>
  <si>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</si>
  <si>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</si>
  <si>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</si>
  <si>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</si>
  <si>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</si>
  <si>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</si>
  <si>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</si>
  <si>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</si>
  <si>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</si>
  <si>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</si>
  <si>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</si>
  <si>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</si>
  <si>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</si>
  <si>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</si>
  <si>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</si>
  <si>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</si>
  <si>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</si>
  <si>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</si>
  <si>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</si>
  <si>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</si>
  <si>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</si>
  <si>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</si>
  <si>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</si>
  <si>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</si>
  <si>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</si>
  <si>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</si>
  <si>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</si>
  <si>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</si>
  <si>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</si>
  <si>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</si>
  <si>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</si>
  <si>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</si>
  <si>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</si>
  <si>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</si>
  <si>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</si>
  <si>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</si>
  <si>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</si>
  <si>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</si>
  <si>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</si>
  <si>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</si>
  <si>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</si>
  <si>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</si>
  <si>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</si>
  <si>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</si>
  <si>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</si>
  <si>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</si>
  <si>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</si>
  <si>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</si>
  <si>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</si>
  <si>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</si>
  <si>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</si>
  <si>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</si>
  <si>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</si>
  <si>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</si>
  <si>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</si>
  <si>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</si>
  <si>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</si>
  <si>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</si>
  <si>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</si>
  <si>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</si>
  <si>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</si>
  <si>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</si>
  <si>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</si>
  <si>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</si>
  <si>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</si>
  <si>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</si>
  <si>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</si>
  <si>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</si>
  <si>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</si>
  <si>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</si>
  <si>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</si>
  <si>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</si>
  <si>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</si>
  <si>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</si>
  <si>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</si>
  <si>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</si>
  <si>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</si>
  <si>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</si>
  <si>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</si>
  <si>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</si>
  <si>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</si>
  <si>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</si>
  <si>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</si>
  <si>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</si>
  <si>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</si>
  <si>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</si>
  <si>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</si>
  <si>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</si>
  <si>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</si>
  <si>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</si>
  <si>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</si>
  <si>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</si>
  <si>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</si>
  <si>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</si>
  <si>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</si>
  <si>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</si>
  <si>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</si>
  <si>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</si>
  <si>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</si>
  <si>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</si>
  <si>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</si>
  <si>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</si>
  <si>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</si>
  <si>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</si>
  <si>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</si>
  <si>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</si>
  <si>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</si>
  <si>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</si>
  <si>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</si>
  <si>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</si>
  <si>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</si>
  <si>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</si>
  <si>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Директор Шилина Т.В.</t>
  </si>
  <si>
    <t>МАОУ ДСОШ №2</t>
  </si>
  <si>
    <t>Муниципальное автономное общеобразовательно учреждение "Дятьковская средняя общеобразовательная школа №2 Брянской области</t>
  </si>
  <si>
    <t>ИНН 3202007237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</si>
  <si>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</si>
  <si>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</si>
  <si>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</si>
  <si>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</si>
  <si>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</si>
  <si>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</si>
  <si>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</si>
  <si>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</si>
  <si>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</si>
  <si>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</si>
  <si>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</si>
  <si>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</si>
  <si>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</si>
  <si>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</si>
  <si>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</si>
  <si>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</si>
  <si>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</si>
  <si>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</si>
  <si>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</si>
  <si>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</si>
  <si>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242600,Брянкая область,г. Дятьково,ул. Крупской ,д.5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</si>
  <si>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</si>
  <si>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</si>
  <si>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</si>
  <si>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</si>
  <si>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</si>
  <si>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</si>
  <si>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</si>
  <si>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</si>
  <si>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</si>
  <si>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</si>
  <si>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</si>
  <si>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</si>
  <si>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</si>
  <si>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</si>
  <si>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</si>
  <si>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</si>
  <si>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</si>
  <si>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</si>
  <si>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</si>
  <si>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</si>
  <si>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</si>
  <si>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</si>
  <si>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</si>
  <si>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</si>
  <si>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</si>
  <si>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</si>
  <si>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</si>
  <si>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</si>
  <si>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</si>
  <si>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</si>
  <si>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Муниципальный отдел образования администрации Дятьковского района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</si>
  <si>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</si>
  <si>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</si>
  <si>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</si>
  <si>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</si>
  <si>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</si>
  <si>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Старший преподаватель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</si>
  <si>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</si>
  <si>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</si>
  <si>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</si>
  <si>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</si>
  <si>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</si>
  <si>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</si>
  <si>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</si>
  <si>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</si>
  <si>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</si>
  <si>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</si>
  <si>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</si>
  <si>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</si>
  <si>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</si>
  <si>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</si>
  <si>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</si>
  <si>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</si>
  <si>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</si>
  <si>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оплата  расходов по проезду в служебные командировки</t>
  </si>
  <si>
    <t>аутсортинг</t>
  </si>
  <si>
    <t>обслуживание пожар.сигнализации</t>
  </si>
  <si>
    <t>мониторинг пож.сигнализации</t>
  </si>
  <si>
    <t>зарядка огнетушителей и огнезащитная обработка дер.конструкций</t>
  </si>
  <si>
    <t>95616,00</t>
  </si>
  <si>
    <t>обслуживание теплового узла</t>
  </si>
  <si>
    <t>заправка картриджа</t>
  </si>
  <si>
    <t>14</t>
  </si>
  <si>
    <t>11200</t>
  </si>
  <si>
    <t>11200,00</t>
  </si>
  <si>
    <t>охрана объекта</t>
  </si>
  <si>
    <t>медосмотр сотрудников</t>
  </si>
  <si>
    <t>обучение</t>
  </si>
  <si>
    <t>обслуживание программ 1 С</t>
  </si>
  <si>
    <t>областной бюджет</t>
  </si>
  <si>
    <t>приобретение учебных расходов</t>
  </si>
  <si>
    <t>приобретение учебной литературы,учебников</t>
  </si>
  <si>
    <t>15600</t>
  </si>
  <si>
    <t>244</t>
  </si>
  <si>
    <t>приобретение школьной мебели</t>
  </si>
  <si>
    <t>100000,00</t>
  </si>
  <si>
    <t>приобретение продуктов питания(мяса птицы,рыба,бакалейные товары</t>
  </si>
  <si>
    <t>приобретение продуктов питания(молочные изделия)</t>
  </si>
  <si>
    <t>приобретение продуктов питания(мясные изделия)</t>
  </si>
  <si>
    <t>приобретение продуктов питания(хлебобулочные изделия)</t>
  </si>
  <si>
    <t>приобретение продуктов питания(овощи,фрукты)</t>
  </si>
  <si>
    <t>приобретение продуктов питания(яйцо)</t>
  </si>
  <si>
    <t>приобретение чистящих и моющих</t>
  </si>
  <si>
    <t>приобретение медикаментов для аптечки</t>
  </si>
  <si>
    <t>приобретение кан.товаров</t>
  </si>
  <si>
    <t>Показатели по поступлениям и выплатам учреждения 
на (дата составления плана) на 2017 год</t>
  </si>
  <si>
    <t>Показатели по поступлениям и выплатам учреждения 
на (дата составления плана) на 2018 год</t>
  </si>
  <si>
    <t>Показатели по поступлениям и выплатам учреждения 
на (дата составления плана) на 2019 год</t>
  </si>
  <si>
    <t>Областной бюджет</t>
  </si>
  <si>
    <t>ИТОГО:</t>
  </si>
  <si>
    <t>Внебюджет</t>
  </si>
  <si>
    <t>рабочий по обслужииванию здания и территории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</si>
  <si>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</si>
  <si>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</si>
  <si>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</si>
  <si>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</si>
  <si>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</si>
  <si>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</si>
  <si>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</si>
  <si>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компенсация расходов по проезду в служебные командировки(4)</t>
  </si>
  <si>
    <t>приобретение мебели</t>
  </si>
  <si>
    <t>приобретение прод.пит(лагерь)</t>
  </si>
  <si>
    <t>приобретение мат.запасов(лагерь)</t>
  </si>
  <si>
    <t>"03__"__05______20_17_г.</t>
  </si>
  <si>
    <t>Дата составления: 03 мая 2017 года</t>
  </si>
  <si>
    <t>55796,28</t>
  </si>
  <si>
    <t>244(31 счет)</t>
  </si>
  <si>
    <t>приобретение продуктов питания(мяса птицы,рыба,бакалейные товары)лагерь</t>
  </si>
  <si>
    <t>приобретение продуктов питания(молочные изделия)лагерь</t>
  </si>
  <si>
    <t>приобретение продуктов питания(мясные изделия)лагерь</t>
  </si>
  <si>
    <t>приобретение продуктов питания(хлебобул.изделия)лагерь</t>
  </si>
  <si>
    <t>услуги автотранспорта</t>
  </si>
  <si>
    <t>местный</t>
  </si>
  <si>
    <t>52052,8</t>
  </si>
  <si>
    <t>70000,00</t>
  </si>
  <si>
    <t>15067,20</t>
  </si>
  <si>
    <t>материальная помощь к отпуску 58*2000=116000,00</t>
  </si>
  <si>
    <t>240212</t>
  </si>
  <si>
    <t>28000,03</t>
  </si>
  <si>
    <t>12490,23</t>
  </si>
  <si>
    <t>21081,02</t>
  </si>
  <si>
    <t>16600</t>
  </si>
  <si>
    <t>Ремонт (текущий и капитальный) имущества оконных блоков кредиторка</t>
  </si>
  <si>
    <t>460236,00</t>
  </si>
  <si>
    <t>8400,00</t>
  </si>
  <si>
    <t>20197,32</t>
  </si>
  <si>
    <t>тепловиз.обслед.приборов отопления</t>
  </si>
  <si>
    <t>ремонт на пищеблоке кредиторка</t>
  </si>
  <si>
    <t xml:space="preserve">прочистка канализации </t>
  </si>
  <si>
    <t>104507,2</t>
  </si>
  <si>
    <t>приобретение продуктов питания(фрукты),хлебобул.изд.</t>
  </si>
  <si>
    <t>166951,76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</si>
</sst>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</numFmts>
  <fonts count="6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b/>
      <sz val="10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DashDotDot"/>
      <right/>
      <top style="mediumDashDotDot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1" applyNumberFormat="0" applyAlignment="0" applyProtection="0"/>
    <xf numFmtId="44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300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44" fontId="62" fillId="0" borderId="0" xfId="0" applyNumberFormat="1" applyFont="1" applyFill="1" applyAlignment="1">
      <alignment vertical="top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left" vertical="center" wrapText="1" indent="2"/>
    </xf>
    <xf numFmtId="4" fontId="62" fillId="0" borderId="12" xfId="0" applyNumberFormat="1" applyFont="1" applyFill="1" applyBorder="1" applyAlignment="1">
      <alignment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vertical="center" wrapText="1"/>
    </xf>
    <xf numFmtId="44" fontId="64" fillId="0" borderId="0" xfId="0" applyNumberFormat="1" applyFont="1" applyFill="1" applyAlignment="1">
      <alignment horizontal="left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14" fontId="62" fillId="0" borderId="0" xfId="0" applyNumberFormat="1" applyFont="1" applyFill="1" applyAlignment="1">
      <alignment vertical="top" wrapText="1"/>
    </xf>
    <xf numFmtId="0" fontId="62" fillId="0" borderId="13" xfId="0" applyNumberFormat="1" applyFont="1" applyFill="1" applyBorder="1" applyAlignment="1">
      <alignment horizontal="left" vertical="center" wrapText="1" indent="1"/>
    </xf>
    <xf numFmtId="0" fontId="62" fillId="0" borderId="13" xfId="0" applyNumberFormat="1" applyFont="1" applyFill="1" applyBorder="1" applyAlignment="1">
      <alignment horizontal="left" vertical="center" wrapText="1" indent="2"/>
    </xf>
    <xf numFmtId="44" fontId="62" fillId="0" borderId="0" xfId="0" applyNumberFormat="1" applyFont="1" applyFill="1" applyAlignment="1">
      <alignment horizontal="right" vertical="top" wrapText="1"/>
    </xf>
    <xf numFmtId="4" fontId="62" fillId="0" borderId="0" xfId="0" applyNumberFormat="1" applyFont="1" applyFill="1" applyAlignment="1">
      <alignment vertical="center" wrapText="1"/>
    </xf>
    <xf numFmtId="44" fontId="62" fillId="0" borderId="0" xfId="0" applyNumberFormat="1" applyFont="1" applyFill="1" applyAlignment="1">
      <alignment vertical="center" wrapText="1"/>
    </xf>
    <xf numFmtId="44" fontId="62" fillId="0" borderId="0" xfId="0" applyNumberFormat="1" applyFont="1" applyFill="1" applyAlignment="1">
      <alignment horizontal="right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left" vertical="center" wrapText="1" indent="4"/>
    </xf>
    <xf numFmtId="0" fontId="62" fillId="0" borderId="12" xfId="0" applyNumberFormat="1" applyFont="1" applyFill="1" applyBorder="1" applyAlignment="1">
      <alignment horizontal="left" vertical="center" wrapText="1" indent="5"/>
    </xf>
    <xf numFmtId="0" fontId="63" fillId="0" borderId="12" xfId="0" applyNumberFormat="1" applyFont="1" applyFill="1" applyBorder="1" applyAlignment="1">
      <alignment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vertical="center" wrapText="1"/>
    </xf>
    <xf numFmtId="44" fontId="62" fillId="0" borderId="11" xfId="0" applyNumberFormat="1" applyFont="1" applyFill="1" applyBorder="1" applyAlignment="1" quotePrefix="1">
      <alignment vertical="center" wrapText="1"/>
    </xf>
    <xf numFmtId="44" fontId="62" fillId="0" borderId="11" xfId="0" applyNumberFormat="1" applyFont="1" applyFill="1" applyBorder="1" applyAlignment="1" quotePrefix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vertical="center" wrapText="1"/>
    </xf>
    <xf numFmtId="49" fontId="63" fillId="0" borderId="0" xfId="0" applyNumberFormat="1" applyFont="1" applyFill="1" applyAlignment="1">
      <alignment horizontal="left" vertical="center" wrapText="1"/>
    </xf>
    <xf numFmtId="0" fontId="62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left" vertical="center"/>
    </xf>
    <xf numFmtId="44" fontId="62" fillId="0" borderId="11" xfId="0" applyNumberFormat="1" applyFont="1" applyFill="1" applyBorder="1" applyAlignment="1">
      <alignment vertical="top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4" fontId="62" fillId="0" borderId="0" xfId="0" applyNumberFormat="1" applyFont="1" applyFill="1" applyAlignment="1">
      <alignment vertical="top"/>
    </xf>
    <xf numFmtId="172" fontId="62" fillId="0" borderId="11" xfId="0" applyNumberFormat="1" applyFont="1" applyFill="1" applyBorder="1" applyAlignment="1">
      <alignment horizontal="center" vertical="top"/>
    </xf>
    <xf numFmtId="44" fontId="62" fillId="0" borderId="11" xfId="0" applyNumberFormat="1" applyFont="1" applyFill="1" applyBorder="1" applyAlignment="1">
      <alignment vertical="top"/>
    </xf>
    <xf numFmtId="44" fontId="62" fillId="0" borderId="18" xfId="0" applyNumberFormat="1" applyFont="1" applyFill="1" applyBorder="1" applyAlignment="1">
      <alignment vertical="top"/>
    </xf>
    <xf numFmtId="172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left" vertical="center" wrapText="1" indent="1"/>
    </xf>
    <xf numFmtId="49" fontId="62" fillId="0" borderId="11" xfId="0" applyNumberFormat="1" applyFont="1" applyFill="1" applyBorder="1" applyAlignment="1">
      <alignment horizontal="left" vertical="center" wrapText="1" indent="2"/>
    </xf>
    <xf numFmtId="49" fontId="62" fillId="0" borderId="18" xfId="0" applyNumberFormat="1" applyFont="1" applyFill="1" applyBorder="1" applyAlignment="1">
      <alignment/>
    </xf>
    <xf numFmtId="44" fontId="62" fillId="0" borderId="11" xfId="0" applyNumberFormat="1" applyFont="1" applyFill="1" applyBorder="1" applyAlignment="1">
      <alignment horizontal="center" vertical="center"/>
    </xf>
    <xf numFmtId="172" fontId="63" fillId="0" borderId="11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vertical="center" wrapText="1"/>
    </xf>
    <xf numFmtId="44" fontId="63" fillId="0" borderId="11" xfId="0" applyNumberFormat="1" applyFont="1" applyFill="1" applyBorder="1" applyAlignment="1">
      <alignment vertical="top"/>
    </xf>
    <xf numFmtId="49" fontId="62" fillId="0" borderId="11" xfId="0" applyNumberFormat="1" applyFont="1" applyFill="1" applyBorder="1" applyAlignment="1">
      <alignment horizontal="left" vertical="center" wrapText="1" indent="3"/>
    </xf>
    <xf numFmtId="49" fontId="62" fillId="0" borderId="11" xfId="0" applyNumberFormat="1" applyFont="1" applyFill="1" applyBorder="1" applyAlignment="1">
      <alignment horizontal="left" vertical="center" wrapText="1"/>
    </xf>
    <xf numFmtId="49" fontId="63" fillId="0" borderId="11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left"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left"/>
      <protection/>
    </xf>
    <xf numFmtId="0" fontId="10" fillId="0" borderId="19" xfId="55" applyNumberFormat="1" applyFont="1" applyBorder="1" applyAlignment="1">
      <alignment horizontal="left"/>
      <protection/>
    </xf>
    <xf numFmtId="0" fontId="10" fillId="0" borderId="20" xfId="55" applyNumberFormat="1" applyFont="1" applyBorder="1" applyAlignment="1">
      <alignment horizontal="left"/>
      <protection/>
    </xf>
    <xf numFmtId="0" fontId="10" fillId="0" borderId="21" xfId="55" applyNumberFormat="1" applyFont="1" applyBorder="1" applyAlignment="1">
      <alignment horizontal="left"/>
      <protection/>
    </xf>
    <xf numFmtId="0" fontId="9" fillId="0" borderId="22" xfId="55" applyNumberFormat="1" applyFont="1" applyBorder="1" applyAlignment="1">
      <alignment horizontal="left"/>
      <protection/>
    </xf>
    <xf numFmtId="0" fontId="8" fillId="0" borderId="23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left" vertical="top"/>
      <protection/>
    </xf>
    <xf numFmtId="0" fontId="11" fillId="0" borderId="22" xfId="55" applyNumberFormat="1" applyFont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0" fontId="11" fillId="0" borderId="24" xfId="55" applyNumberFormat="1" applyFont="1" applyBorder="1" applyAlignment="1">
      <alignment horizontal="center"/>
      <protection/>
    </xf>
    <xf numFmtId="0" fontId="11" fillId="0" borderId="25" xfId="55" applyNumberFormat="1" applyFont="1" applyBorder="1" applyAlignment="1">
      <alignment horizontal="center"/>
      <protection/>
    </xf>
    <xf numFmtId="0" fontId="9" fillId="0" borderId="0" xfId="55" applyNumberFormat="1" applyFont="1" applyBorder="1" applyAlignment="1">
      <alignment horizontal="right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0" xfId="55" applyNumberFormat="1" applyFont="1" applyBorder="1" applyAlignment="1">
      <alignment horizontal="left" vertical="top"/>
      <protection/>
    </xf>
    <xf numFmtId="0" fontId="9" fillId="0" borderId="26" xfId="55" applyNumberFormat="1" applyFont="1" applyBorder="1" applyAlignment="1">
      <alignment horizontal="left" vertical="top"/>
      <protection/>
    </xf>
    <xf numFmtId="0" fontId="9" fillId="0" borderId="18" xfId="55" applyNumberFormat="1" applyFont="1" applyBorder="1" applyAlignment="1">
      <alignment horizontal="left" vertical="top"/>
      <protection/>
    </xf>
    <xf numFmtId="0" fontId="9" fillId="0" borderId="27" xfId="55" applyNumberFormat="1" applyFont="1" applyBorder="1" applyAlignment="1">
      <alignment horizontal="left" vertical="top"/>
      <protection/>
    </xf>
    <xf numFmtId="0" fontId="9" fillId="0" borderId="28" xfId="55" applyNumberFormat="1" applyFont="1" applyBorder="1" applyAlignment="1">
      <alignment horizontal="left"/>
      <protection/>
    </xf>
    <xf numFmtId="0" fontId="9" fillId="0" borderId="29" xfId="55" applyNumberFormat="1" applyFont="1" applyBorder="1" applyAlignment="1">
      <alignment horizontal="left"/>
      <protection/>
    </xf>
    <xf numFmtId="49" fontId="8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wrapText="1"/>
      <protection/>
    </xf>
    <xf numFmtId="0" fontId="9" fillId="0" borderId="0" xfId="55" applyNumberFormat="1" applyFont="1" applyBorder="1" applyAlignment="1">
      <alignment horizontal="center" vertical="top"/>
      <protection/>
    </xf>
    <xf numFmtId="49" fontId="10" fillId="0" borderId="0" xfId="55" applyNumberFormat="1" applyFont="1" applyBorder="1" applyAlignment="1">
      <alignment horizontal="center" vertical="center"/>
      <protection/>
    </xf>
    <xf numFmtId="0" fontId="10" fillId="0" borderId="0" xfId="55" applyNumberFormat="1" applyFont="1" applyBorder="1" applyAlignment="1">
      <alignment horizontal="left" vertical="center"/>
      <protection/>
    </xf>
    <xf numFmtId="0" fontId="10" fillId="0" borderId="0" xfId="55" applyNumberFormat="1" applyFont="1" applyBorder="1" applyAlignment="1">
      <alignment horizontal="right" vertical="center"/>
      <protection/>
    </xf>
    <xf numFmtId="0" fontId="10" fillId="0" borderId="0" xfId="55" applyNumberFormat="1" applyFont="1" applyBorder="1" applyAlignment="1">
      <alignment horizontal="center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 vertical="center"/>
      <protection/>
    </xf>
    <xf numFmtId="0" fontId="14" fillId="0" borderId="0" xfId="55" applyNumberFormat="1" applyFont="1" applyBorder="1" applyAlignment="1">
      <alignment horizontal="left"/>
      <protection/>
    </xf>
    <xf numFmtId="0" fontId="14" fillId="0" borderId="0" xfId="55" applyNumberFormat="1" applyFont="1" applyBorder="1" applyAlignment="1">
      <alignment horizontal="right"/>
      <protection/>
    </xf>
    <xf numFmtId="0" fontId="14" fillId="0" borderId="0" xfId="55" applyNumberFormat="1" applyFont="1" applyFill="1" applyBorder="1" applyAlignment="1">
      <alignment horizontal="left"/>
      <protection/>
    </xf>
    <xf numFmtId="0" fontId="15" fillId="0" borderId="0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/>
      <protection/>
    </xf>
    <xf numFmtId="0" fontId="17" fillId="0" borderId="0" xfId="55" applyNumberFormat="1" applyFont="1" applyBorder="1" applyAlignment="1">
      <alignment horizontal="left"/>
      <protection/>
    </xf>
    <xf numFmtId="44" fontId="19" fillId="0" borderId="0" xfId="0" applyNumberFormat="1" applyFont="1" applyFill="1" applyAlignment="1">
      <alignment vertical="top" wrapText="1"/>
    </xf>
    <xf numFmtId="49" fontId="65" fillId="0" borderId="0" xfId="44" applyNumberFormat="1" applyFont="1" applyFill="1" applyAlignment="1" quotePrefix="1">
      <alignment vertical="top" wrapText="1"/>
    </xf>
    <xf numFmtId="49" fontId="19" fillId="0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4" fontId="64" fillId="0" borderId="0" xfId="0" applyNumberFormat="1" applyFont="1" applyFill="1" applyAlignment="1">
      <alignment horizontal="center" vertical="center" wrapText="1"/>
    </xf>
    <xf numFmtId="44" fontId="64" fillId="0" borderId="11" xfId="0" applyNumberFormat="1" applyFont="1" applyFill="1" applyBorder="1" applyAlignment="1">
      <alignment vertical="top" wrapText="1"/>
    </xf>
    <xf numFmtId="0" fontId="64" fillId="0" borderId="11" xfId="0" applyNumberFormat="1" applyFont="1" applyFill="1" applyBorder="1" applyAlignment="1">
      <alignment horizontal="center" vertical="center" wrapText="1"/>
    </xf>
    <xf numFmtId="173" fontId="62" fillId="0" borderId="11" xfId="0" applyNumberFormat="1" applyFont="1" applyFill="1" applyBorder="1" applyAlignment="1">
      <alignment vertical="top"/>
    </xf>
    <xf numFmtId="174" fontId="62" fillId="0" borderId="11" xfId="0" applyNumberFormat="1" applyFont="1" applyFill="1" applyBorder="1" applyAlignment="1">
      <alignment vertical="top"/>
    </xf>
    <xf numFmtId="173" fontId="62" fillId="0" borderId="18" xfId="0" applyNumberFormat="1" applyFont="1" applyFill="1" applyBorder="1" applyAlignment="1">
      <alignment vertical="top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top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vertical="top"/>
    </xf>
    <xf numFmtId="44" fontId="63" fillId="0" borderId="30" xfId="0" applyNumberFormat="1" applyFont="1" applyFill="1" applyBorder="1" applyAlignment="1">
      <alignment horizontal="center" vertical="top"/>
    </xf>
    <xf numFmtId="44" fontId="62" fillId="0" borderId="30" xfId="0" applyNumberFormat="1" applyFont="1" applyFill="1" applyBorder="1" applyAlignment="1">
      <alignment horizontal="center" vertical="center"/>
    </xf>
    <xf numFmtId="44" fontId="62" fillId="0" borderId="30" xfId="0" applyNumberFormat="1" applyFont="1" applyFill="1" applyBorder="1" applyAlignment="1">
      <alignment vertical="top"/>
    </xf>
    <xf numFmtId="173" fontId="63" fillId="0" borderId="11" xfId="0" applyNumberFormat="1" applyFont="1" applyFill="1" applyBorder="1" applyAlignment="1">
      <alignment vertical="top"/>
    </xf>
    <xf numFmtId="176" fontId="63" fillId="0" borderId="11" xfId="0" applyNumberFormat="1" applyFont="1" applyFill="1" applyBorder="1" applyAlignment="1">
      <alignment vertical="top"/>
    </xf>
    <xf numFmtId="44" fontId="63" fillId="0" borderId="11" xfId="0" applyNumberFormat="1" applyFont="1" applyFill="1" applyBorder="1" applyAlignment="1">
      <alignment horizontal="center" vertical="center"/>
    </xf>
    <xf numFmtId="173" fontId="62" fillId="0" borderId="11" xfId="0" applyNumberFormat="1" applyFont="1" applyFill="1" applyBorder="1" applyAlignment="1">
      <alignment horizontal="left" vertical="top"/>
    </xf>
    <xf numFmtId="173" fontId="62" fillId="0" borderId="11" xfId="0" applyNumberFormat="1" applyFont="1" applyFill="1" applyBorder="1" applyAlignment="1">
      <alignment horizontal="center" vertical="center"/>
    </xf>
    <xf numFmtId="173" fontId="62" fillId="0" borderId="11" xfId="0" applyNumberFormat="1" applyFont="1" applyFill="1" applyBorder="1" applyAlignment="1">
      <alignment horizontal="left" vertical="center"/>
    </xf>
    <xf numFmtId="174" fontId="62" fillId="0" borderId="11" xfId="0" applyNumberFormat="1" applyFont="1" applyFill="1" applyBorder="1" applyAlignment="1">
      <alignment horizontal="left" vertical="top"/>
    </xf>
    <xf numFmtId="49" fontId="63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/>
    </xf>
    <xf numFmtId="1" fontId="62" fillId="0" borderId="11" xfId="0" applyNumberFormat="1" applyFont="1" applyFill="1" applyBorder="1" applyAlignment="1">
      <alignment horizontal="center" vertical="center" wrapText="1"/>
    </xf>
    <xf numFmtId="174" fontId="62" fillId="0" borderId="11" xfId="0" applyNumberFormat="1" applyFont="1" applyFill="1" applyBorder="1" applyAlignment="1">
      <alignment horizontal="left" vertical="center"/>
    </xf>
    <xf numFmtId="2" fontId="62" fillId="0" borderId="11" xfId="0" applyNumberFormat="1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left" vertical="top"/>
    </xf>
    <xf numFmtId="2" fontId="62" fillId="0" borderId="11" xfId="0" applyNumberFormat="1" applyFont="1" applyFill="1" applyBorder="1" applyAlignment="1">
      <alignment horizontal="left" vertical="center"/>
    </xf>
    <xf numFmtId="173" fontId="62" fillId="0" borderId="31" xfId="0" applyNumberFormat="1" applyFont="1" applyFill="1" applyBorder="1" applyAlignment="1">
      <alignment horizontal="left" vertical="top"/>
    </xf>
    <xf numFmtId="2" fontId="63" fillId="0" borderId="11" xfId="0" applyNumberFormat="1" applyFont="1" applyFill="1" applyBorder="1" applyAlignment="1">
      <alignment horizontal="left" vertical="center"/>
    </xf>
    <xf numFmtId="173" fontId="62" fillId="0" borderId="11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4" fontId="63" fillId="0" borderId="11" xfId="0" applyNumberFormat="1" applyFont="1" applyFill="1" applyBorder="1" applyAlignment="1">
      <alignment horizontal="center" vertical="center" wrapText="1"/>
    </xf>
    <xf numFmtId="175" fontId="63" fillId="0" borderId="11" xfId="0" applyNumberFormat="1" applyFont="1" applyFill="1" applyBorder="1" applyAlignment="1">
      <alignment horizontal="center" vertical="top"/>
    </xf>
    <xf numFmtId="172" fontId="63" fillId="0" borderId="11" xfId="0" applyNumberFormat="1" applyFont="1" applyFill="1" applyBorder="1" applyAlignment="1">
      <alignment horizontal="center" vertical="top"/>
    </xf>
    <xf numFmtId="9" fontId="64" fillId="0" borderId="11" xfId="59" applyFont="1" applyFill="1" applyBorder="1" applyAlignment="1">
      <alignment vertical="top" wrapText="1"/>
    </xf>
    <xf numFmtId="9" fontId="62" fillId="0" borderId="11" xfId="59" applyFont="1" applyFill="1" applyBorder="1" applyAlignment="1">
      <alignment vertical="top" wrapText="1"/>
    </xf>
    <xf numFmtId="9" fontId="64" fillId="0" borderId="11" xfId="59" applyFont="1" applyFill="1" applyBorder="1" applyAlignment="1">
      <alignment horizontal="center" vertical="center" wrapText="1"/>
    </xf>
    <xf numFmtId="9" fontId="64" fillId="0" borderId="0" xfId="59" applyFont="1" applyFill="1" applyAlignment="1">
      <alignment vertical="top" wrapText="1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left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6" fillId="0" borderId="0" xfId="0" applyNumberFormat="1" applyFont="1" applyFill="1" applyAlignment="1">
      <alignment horizontal="left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2" fillId="0" borderId="17" xfId="0" applyNumberFormat="1" applyFont="1" applyFill="1" applyBorder="1" applyAlignment="1">
      <alignment horizontal="center" vertical="center" wrapText="1"/>
    </xf>
    <xf numFmtId="0" fontId="62" fillId="0" borderId="32" xfId="0" applyNumberFormat="1" applyFont="1" applyFill="1" applyBorder="1" applyAlignment="1">
      <alignment horizontal="center" vertical="center" wrapText="1"/>
    </xf>
    <xf numFmtId="0" fontId="62" fillId="0" borderId="33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0" fontId="62" fillId="0" borderId="34" xfId="0" applyNumberFormat="1" applyFont="1" applyFill="1" applyBorder="1" applyAlignment="1">
      <alignment horizontal="center" vertical="center" wrapText="1"/>
    </xf>
    <xf numFmtId="0" fontId="62" fillId="0" borderId="35" xfId="0" applyNumberFormat="1" applyFont="1" applyFill="1" applyBorder="1" applyAlignment="1">
      <alignment horizontal="center" vertical="center" wrapText="1"/>
    </xf>
    <xf numFmtId="44" fontId="63" fillId="0" borderId="18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4" fontId="63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left"/>
    </xf>
    <xf numFmtId="44" fontId="62" fillId="0" borderId="11" xfId="0" applyNumberFormat="1" applyFont="1" applyFill="1" applyBorder="1" applyAlignment="1">
      <alignment horizontal="center" vertical="top"/>
    </xf>
    <xf numFmtId="44" fontId="63" fillId="0" borderId="31" xfId="0" applyNumberFormat="1" applyFont="1" applyFill="1" applyBorder="1" applyAlignment="1">
      <alignment horizontal="center" vertical="top"/>
    </xf>
    <xf numFmtId="44" fontId="63" fillId="0" borderId="35" xfId="0" applyNumberFormat="1" applyFont="1" applyFill="1" applyBorder="1" applyAlignment="1">
      <alignment horizontal="center" vertical="top"/>
    </xf>
    <xf numFmtId="44" fontId="63" fillId="0" borderId="18" xfId="0" applyNumberFormat="1" applyFont="1" applyFill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/>
      <protection/>
    </xf>
    <xf numFmtId="0" fontId="9" fillId="0" borderId="18" xfId="55" applyNumberFormat="1" applyFont="1" applyFill="1" applyBorder="1" applyAlignment="1">
      <alignment horizontal="left"/>
      <protection/>
    </xf>
    <xf numFmtId="0" fontId="10" fillId="0" borderId="30" xfId="55" applyNumberFormat="1" applyFont="1" applyBorder="1" applyAlignment="1">
      <alignment horizontal="center" vertical="top"/>
      <protection/>
    </xf>
    <xf numFmtId="0" fontId="10" fillId="0" borderId="0" xfId="55" applyNumberFormat="1" applyFont="1" applyBorder="1" applyAlignment="1">
      <alignment horizontal="center" vertical="top"/>
      <protection/>
    </xf>
    <xf numFmtId="0" fontId="9" fillId="0" borderId="11" xfId="55" applyNumberFormat="1" applyFont="1" applyBorder="1" applyAlignment="1">
      <alignment horizontal="center" vertical="center" wrapText="1"/>
      <protection/>
    </xf>
    <xf numFmtId="0" fontId="9" fillId="0" borderId="11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/>
      <protection/>
    </xf>
    <xf numFmtId="49" fontId="9" fillId="0" borderId="18" xfId="55" applyNumberFormat="1" applyFont="1" applyFill="1" applyBorder="1" applyAlignment="1">
      <alignment horizontal="center"/>
      <protection/>
    </xf>
    <xf numFmtId="49" fontId="9" fillId="0" borderId="18" xfId="55" applyNumberFormat="1" applyFont="1" applyFill="1" applyBorder="1" applyAlignment="1">
      <alignment horizontal="left"/>
      <protection/>
    </xf>
    <xf numFmtId="0" fontId="9" fillId="0" borderId="18" xfId="55" applyNumberFormat="1" applyFont="1" applyFill="1" applyBorder="1" applyAlignment="1">
      <alignment horizontal="center"/>
      <protection/>
    </xf>
    <xf numFmtId="49" fontId="9" fillId="0" borderId="36" xfId="55" applyNumberFormat="1" applyFont="1" applyBorder="1" applyAlignment="1">
      <alignment horizontal="center" vertical="center"/>
      <protection/>
    </xf>
    <xf numFmtId="49" fontId="9" fillId="0" borderId="37" xfId="55" applyNumberFormat="1" applyFont="1" applyBorder="1" applyAlignment="1">
      <alignment horizontal="center" vertical="center"/>
      <protection/>
    </xf>
    <xf numFmtId="49" fontId="9" fillId="0" borderId="38" xfId="55" applyNumberFormat="1" applyFont="1" applyBorder="1" applyAlignment="1">
      <alignment horizontal="center" vertical="center"/>
      <protection/>
    </xf>
    <xf numFmtId="49" fontId="14" fillId="0" borderId="18" xfId="55" applyNumberFormat="1" applyFont="1" applyFill="1" applyBorder="1" applyAlignment="1">
      <alignment horizontal="left"/>
      <protection/>
    </xf>
    <xf numFmtId="0" fontId="16" fillId="0" borderId="0" xfId="55" applyNumberFormat="1" applyFont="1" applyBorder="1" applyAlignment="1">
      <alignment horizontal="center"/>
      <protection/>
    </xf>
    <xf numFmtId="0" fontId="9" fillId="0" borderId="0" xfId="55" applyNumberFormat="1" applyFont="1" applyBorder="1" applyAlignment="1">
      <alignment horizontal="right"/>
      <protection/>
    </xf>
    <xf numFmtId="0" fontId="9" fillId="0" borderId="0" xfId="55" applyNumberFormat="1" applyFont="1" applyFill="1" applyBorder="1" applyAlignment="1">
      <alignment horizontal="left"/>
      <protection/>
    </xf>
    <xf numFmtId="49" fontId="9" fillId="0" borderId="39" xfId="55" applyNumberFormat="1" applyFont="1" applyFill="1" applyBorder="1" applyAlignment="1">
      <alignment horizontal="center"/>
      <protection/>
    </xf>
    <xf numFmtId="49" fontId="9" fillId="0" borderId="30" xfId="55" applyNumberFormat="1" applyFont="1" applyFill="1" applyBorder="1" applyAlignment="1">
      <alignment horizontal="center"/>
      <protection/>
    </xf>
    <xf numFmtId="49" fontId="9" fillId="0" borderId="40" xfId="55" applyNumberFormat="1" applyFont="1" applyFill="1" applyBorder="1" applyAlignment="1">
      <alignment horizontal="center"/>
      <protection/>
    </xf>
    <xf numFmtId="49" fontId="9" fillId="0" borderId="41" xfId="55" applyNumberFormat="1" applyFont="1" applyFill="1" applyBorder="1" applyAlignment="1">
      <alignment horizontal="center"/>
      <protection/>
    </xf>
    <xf numFmtId="49" fontId="9" fillId="0" borderId="0" xfId="55" applyNumberFormat="1" applyFont="1" applyFill="1" applyBorder="1" applyAlignment="1">
      <alignment horizontal="center"/>
      <protection/>
    </xf>
    <xf numFmtId="49" fontId="9" fillId="0" borderId="42" xfId="55" applyNumberFormat="1" applyFont="1" applyFill="1" applyBorder="1" applyAlignment="1">
      <alignment horizontal="center"/>
      <protection/>
    </xf>
    <xf numFmtId="49" fontId="9" fillId="0" borderId="43" xfId="55" applyNumberFormat="1" applyFont="1" applyFill="1" applyBorder="1" applyAlignment="1">
      <alignment horizontal="center"/>
      <protection/>
    </xf>
    <xf numFmtId="49" fontId="9" fillId="0" borderId="44" xfId="55" applyNumberFormat="1" applyFont="1" applyFill="1" applyBorder="1" applyAlignment="1">
      <alignment horizontal="center"/>
      <protection/>
    </xf>
    <xf numFmtId="0" fontId="9" fillId="0" borderId="18" xfId="55" applyNumberFormat="1" applyFont="1" applyFill="1" applyBorder="1" applyAlignment="1">
      <alignment horizontal="left" wrapText="1"/>
      <protection/>
    </xf>
    <xf numFmtId="0" fontId="9" fillId="0" borderId="11" xfId="55" applyNumberFormat="1" applyFont="1" applyBorder="1" applyAlignment="1">
      <alignment horizontal="center" vertical="top"/>
      <protection/>
    </xf>
    <xf numFmtId="0" fontId="9" fillId="0" borderId="0" xfId="55" applyNumberFormat="1" applyFont="1" applyFill="1" applyBorder="1" applyAlignment="1">
      <alignment horizontal="left" wrapText="1"/>
      <protection/>
    </xf>
    <xf numFmtId="0" fontId="9" fillId="0" borderId="31" xfId="55" applyNumberFormat="1" applyFont="1" applyBorder="1" applyAlignment="1">
      <alignment horizontal="center" vertical="top"/>
      <protection/>
    </xf>
    <xf numFmtId="0" fontId="9" fillId="0" borderId="34" xfId="55" applyNumberFormat="1" applyFont="1" applyBorder="1" applyAlignment="1">
      <alignment horizontal="center" vertical="top"/>
      <protection/>
    </xf>
    <xf numFmtId="0" fontId="9" fillId="0" borderId="35" xfId="55" applyNumberFormat="1" applyFont="1" applyBorder="1" applyAlignment="1">
      <alignment horizontal="center" vertical="top"/>
      <protection/>
    </xf>
    <xf numFmtId="0" fontId="9" fillId="0" borderId="45" xfId="55" applyNumberFormat="1" applyFont="1" applyBorder="1" applyAlignment="1">
      <alignment horizontal="center"/>
      <protection/>
    </xf>
    <xf numFmtId="0" fontId="9" fillId="0" borderId="30" xfId="55" applyNumberFormat="1" applyFont="1" applyBorder="1" applyAlignment="1">
      <alignment horizontal="center"/>
      <protection/>
    </xf>
    <xf numFmtId="0" fontId="9" fillId="0" borderId="46" xfId="55" applyNumberFormat="1" applyFont="1" applyBorder="1" applyAlignment="1">
      <alignment horizontal="center"/>
      <protection/>
    </xf>
    <xf numFmtId="49" fontId="9" fillId="0" borderId="47" xfId="55" applyNumberFormat="1" applyFont="1" applyBorder="1" applyAlignment="1">
      <alignment horizontal="center" vertical="center"/>
      <protection/>
    </xf>
    <xf numFmtId="2" fontId="9" fillId="0" borderId="47" xfId="55" applyNumberFormat="1" applyFont="1" applyFill="1" applyBorder="1" applyAlignment="1">
      <alignment horizontal="center" vertical="center"/>
      <protection/>
    </xf>
    <xf numFmtId="2" fontId="9" fillId="0" borderId="48" xfId="55" applyNumberFormat="1" applyFont="1" applyFill="1" applyBorder="1" applyAlignment="1">
      <alignment horizontal="center" vertical="center"/>
      <protection/>
    </xf>
    <xf numFmtId="2" fontId="9" fillId="0" borderId="37" xfId="55" applyNumberFormat="1" applyFont="1" applyFill="1" applyBorder="1" applyAlignment="1">
      <alignment horizontal="center" vertical="center"/>
      <protection/>
    </xf>
    <xf numFmtId="2" fontId="9" fillId="0" borderId="38" xfId="55" applyNumberFormat="1" applyFont="1" applyFill="1" applyBorder="1" applyAlignment="1">
      <alignment horizontal="center" vertical="center"/>
      <protection/>
    </xf>
    <xf numFmtId="2" fontId="9" fillId="0" borderId="49" xfId="55" applyNumberFormat="1" applyFont="1" applyFill="1" applyBorder="1" applyAlignment="1">
      <alignment horizontal="center" vertical="center"/>
      <protection/>
    </xf>
    <xf numFmtId="49" fontId="9" fillId="0" borderId="50" xfId="55" applyNumberFormat="1" applyFont="1" applyFill="1" applyBorder="1" applyAlignment="1">
      <alignment horizontal="center"/>
      <protection/>
    </xf>
    <xf numFmtId="0" fontId="9" fillId="0" borderId="47" xfId="55" applyNumberFormat="1" applyFont="1" applyBorder="1" applyAlignment="1">
      <alignment horizontal="center" vertical="top"/>
      <protection/>
    </xf>
    <xf numFmtId="2" fontId="9" fillId="0" borderId="50" xfId="55" applyNumberFormat="1" applyFont="1" applyFill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/>
      <protection/>
    </xf>
    <xf numFmtId="0" fontId="9" fillId="0" borderId="28" xfId="55" applyNumberFormat="1" applyFont="1" applyBorder="1" applyAlignment="1">
      <alignment horizontal="center"/>
      <protection/>
    </xf>
    <xf numFmtId="0" fontId="9" fillId="0" borderId="45" xfId="55" applyNumberFormat="1" applyFont="1" applyBorder="1" applyAlignment="1">
      <alignment horizontal="center" vertical="center" wrapText="1"/>
      <protection/>
    </xf>
    <xf numFmtId="0" fontId="9" fillId="0" borderId="30" xfId="55" applyNumberFormat="1" applyFont="1" applyBorder="1" applyAlignment="1">
      <alignment horizontal="center" vertical="center" wrapText="1"/>
      <protection/>
    </xf>
    <xf numFmtId="0" fontId="9" fillId="0" borderId="46" xfId="55" applyNumberFormat="1" applyFont="1" applyBorder="1" applyAlignment="1">
      <alignment horizontal="center" vertical="center" wrapText="1"/>
      <protection/>
    </xf>
    <xf numFmtId="0" fontId="9" fillId="0" borderId="29" xfId="55" applyNumberFormat="1" applyFont="1" applyBorder="1" applyAlignment="1">
      <alignment horizontal="center" vertical="center" wrapText="1"/>
      <protection/>
    </xf>
    <xf numFmtId="0" fontId="9" fillId="0" borderId="0" xfId="55" applyNumberFormat="1" applyFont="1" applyBorder="1" applyAlignment="1">
      <alignment horizontal="center" vertical="center" wrapText="1"/>
      <protection/>
    </xf>
    <xf numFmtId="0" fontId="9" fillId="0" borderId="28" xfId="55" applyNumberFormat="1" applyFont="1" applyBorder="1" applyAlignment="1">
      <alignment horizontal="center" vertical="center" wrapText="1"/>
      <protection/>
    </xf>
    <xf numFmtId="0" fontId="9" fillId="0" borderId="27" xfId="55" applyNumberFormat="1" applyFont="1" applyBorder="1" applyAlignment="1">
      <alignment horizontal="center" vertical="center" wrapText="1"/>
      <protection/>
    </xf>
    <xf numFmtId="0" fontId="9" fillId="0" borderId="18" xfId="55" applyNumberFormat="1" applyFont="1" applyBorder="1" applyAlignment="1">
      <alignment horizontal="center" vertical="center" wrapText="1"/>
      <protection/>
    </xf>
    <xf numFmtId="0" fontId="9" fillId="0" borderId="26" xfId="55" applyNumberFormat="1" applyFont="1" applyBorder="1" applyAlignment="1">
      <alignment horizontal="center" vertical="center" wrapText="1"/>
      <protection/>
    </xf>
    <xf numFmtId="49" fontId="3" fillId="0" borderId="50" xfId="55" applyNumberFormat="1" applyFont="1" applyFill="1" applyBorder="1" applyAlignment="1">
      <alignment horizontal="center"/>
      <protection/>
    </xf>
    <xf numFmtId="0" fontId="9" fillId="0" borderId="51" xfId="55" applyNumberFormat="1" applyFont="1" applyBorder="1" applyAlignment="1">
      <alignment horizontal="center" vertical="top"/>
      <protection/>
    </xf>
    <xf numFmtId="49" fontId="9" fillId="0" borderId="47" xfId="55" applyNumberFormat="1" applyFont="1" applyFill="1" applyBorder="1" applyAlignment="1">
      <alignment horizontal="center" vertical="center"/>
      <protection/>
    </xf>
    <xf numFmtId="0" fontId="9" fillId="0" borderId="35" xfId="55" applyNumberFormat="1" applyFont="1" applyBorder="1" applyAlignment="1">
      <alignment horizontal="center" vertical="center"/>
      <protection/>
    </xf>
    <xf numFmtId="0" fontId="12" fillId="0" borderId="11" xfId="55" applyNumberFormat="1" applyFont="1" applyBorder="1" applyAlignment="1">
      <alignment horizontal="center" vertical="center" wrapText="1"/>
      <protection/>
    </xf>
    <xf numFmtId="0" fontId="12" fillId="0" borderId="11" xfId="55" applyNumberFormat="1" applyFont="1" applyBorder="1" applyAlignment="1">
      <alignment horizontal="center" vertical="center"/>
      <protection/>
    </xf>
    <xf numFmtId="49" fontId="9" fillId="0" borderId="52" xfId="55" applyNumberFormat="1" applyFont="1" applyFill="1" applyBorder="1" applyAlignment="1">
      <alignment horizontal="center"/>
      <protection/>
    </xf>
    <xf numFmtId="0" fontId="11" fillId="0" borderId="53" xfId="55" applyNumberFormat="1" applyFont="1" applyBorder="1" applyAlignment="1">
      <alignment horizontal="center"/>
      <protection/>
    </xf>
    <xf numFmtId="0" fontId="11" fillId="0" borderId="25" xfId="55" applyNumberFormat="1" applyFont="1" applyBorder="1" applyAlignment="1">
      <alignment horizontal="center"/>
      <protection/>
    </xf>
    <xf numFmtId="2" fontId="9" fillId="0" borderId="11" xfId="55" applyNumberFormat="1" applyFont="1" applyFill="1" applyBorder="1" applyAlignment="1">
      <alignment horizontal="center" vertical="center"/>
      <protection/>
    </xf>
    <xf numFmtId="0" fontId="9" fillId="0" borderId="34" xfId="55" applyNumberFormat="1" applyFont="1" applyFill="1" applyBorder="1" applyAlignment="1">
      <alignment horizontal="left" vertical="center" wrapText="1"/>
      <protection/>
    </xf>
    <xf numFmtId="0" fontId="9" fillId="0" borderId="54" xfId="55" applyNumberFormat="1" applyFont="1" applyFill="1" applyBorder="1" applyAlignment="1">
      <alignment horizontal="left" vertical="center" wrapText="1"/>
      <protection/>
    </xf>
    <xf numFmtId="0" fontId="11" fillId="0" borderId="23" xfId="55" applyNumberFormat="1" applyFont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0" fontId="9" fillId="0" borderId="35" xfId="55" applyNumberFormat="1" applyFont="1" applyFill="1" applyBorder="1" applyAlignment="1">
      <alignment horizontal="center" wrapText="1"/>
      <protection/>
    </xf>
    <xf numFmtId="0" fontId="9" fillId="0" borderId="11" xfId="55" applyNumberFormat="1" applyFont="1" applyFill="1" applyBorder="1" applyAlignment="1">
      <alignment horizontal="center" wrapText="1"/>
      <protection/>
    </xf>
    <xf numFmtId="0" fontId="9" fillId="0" borderId="31" xfId="55" applyNumberFormat="1" applyFont="1" applyFill="1" applyBorder="1" applyAlignment="1">
      <alignment horizontal="center" wrapText="1"/>
      <protection/>
    </xf>
    <xf numFmtId="0" fontId="10" fillId="0" borderId="30" xfId="55" applyNumberFormat="1" applyFont="1" applyBorder="1" applyAlignment="1">
      <alignment horizontal="center" vertical="center"/>
      <protection/>
    </xf>
    <xf numFmtId="0" fontId="10" fillId="0" borderId="0" xfId="55" applyNumberFormat="1" applyFont="1" applyBorder="1" applyAlignment="1">
      <alignment horizontal="center" vertic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49" fontId="9" fillId="0" borderId="55" xfId="55" applyNumberFormat="1" applyFont="1" applyFill="1" applyBorder="1" applyAlignment="1">
      <alignment horizontal="center" vertical="center"/>
      <protection/>
    </xf>
    <xf numFmtId="49" fontId="9" fillId="0" borderId="56" xfId="55" applyNumberFormat="1" applyFont="1" applyFill="1" applyBorder="1" applyAlignment="1">
      <alignment horizontal="center"/>
      <protection/>
    </xf>
    <xf numFmtId="49" fontId="9" fillId="0" borderId="57" xfId="55" applyNumberFormat="1" applyFont="1" applyFill="1" applyBorder="1" applyAlignment="1">
      <alignment horizontal="center"/>
      <protection/>
    </xf>
    <xf numFmtId="49" fontId="9" fillId="0" borderId="58" xfId="55" applyNumberFormat="1" applyFont="1" applyFill="1" applyBorder="1" applyAlignment="1">
      <alignment horizontal="center"/>
      <protection/>
    </xf>
    <xf numFmtId="49" fontId="13" fillId="0" borderId="59" xfId="55" applyNumberFormat="1" applyFont="1" applyFill="1" applyBorder="1" applyAlignment="1">
      <alignment horizontal="center" vertical="center"/>
      <protection/>
    </xf>
    <xf numFmtId="49" fontId="13" fillId="0" borderId="60" xfId="55" applyNumberFormat="1" applyFont="1" applyFill="1" applyBorder="1" applyAlignment="1">
      <alignment horizontal="center" vertical="center"/>
      <protection/>
    </xf>
    <xf numFmtId="49" fontId="13" fillId="0" borderId="61" xfId="55" applyNumberFormat="1" applyFont="1" applyFill="1" applyBorder="1" applyAlignment="1">
      <alignment horizontal="center" vertical="center"/>
      <protection/>
    </xf>
    <xf numFmtId="49" fontId="13" fillId="0" borderId="62" xfId="55" applyNumberFormat="1" applyFont="1" applyFill="1" applyBorder="1" applyAlignment="1">
      <alignment horizontal="center" vertical="center"/>
      <protection/>
    </xf>
    <xf numFmtId="49" fontId="13" fillId="0" borderId="63" xfId="55" applyNumberFormat="1" applyFont="1" applyFill="1" applyBorder="1" applyAlignment="1">
      <alignment horizontal="center" vertical="center"/>
      <protection/>
    </xf>
    <xf numFmtId="49" fontId="13" fillId="0" borderId="64" xfId="55" applyNumberFormat="1" applyFont="1" applyFill="1" applyBorder="1" applyAlignment="1">
      <alignment horizontal="center" vertical="center"/>
      <protection/>
    </xf>
    <xf numFmtId="49" fontId="3" fillId="0" borderId="47" xfId="55" applyNumberFormat="1" applyFont="1" applyFill="1" applyBorder="1" applyAlignment="1">
      <alignment horizontal="center" vertical="center"/>
      <protection/>
    </xf>
    <xf numFmtId="0" fontId="9" fillId="0" borderId="48" xfId="55" applyNumberFormat="1" applyFont="1" applyFill="1" applyBorder="1" applyAlignment="1">
      <alignment horizontal="center"/>
      <protection/>
    </xf>
    <xf numFmtId="0" fontId="9" fillId="0" borderId="37" xfId="55" applyNumberFormat="1" applyFont="1" applyFill="1" applyBorder="1" applyAlignment="1">
      <alignment horizontal="center"/>
      <protection/>
    </xf>
    <xf numFmtId="0" fontId="9" fillId="0" borderId="65" xfId="55" applyNumberFormat="1" applyFont="1" applyFill="1" applyBorder="1" applyAlignment="1">
      <alignment horizontal="center"/>
      <protection/>
    </xf>
    <xf numFmtId="49" fontId="9" fillId="0" borderId="52" xfId="55" applyNumberFormat="1" applyFont="1" applyBorder="1" applyAlignment="1">
      <alignment horizontal="center" vertical="center"/>
      <protection/>
    </xf>
    <xf numFmtId="49" fontId="9" fillId="0" borderId="50" xfId="55" applyNumberFormat="1" applyFont="1" applyBorder="1" applyAlignment="1">
      <alignment horizontal="center" vertical="center"/>
      <protection/>
    </xf>
    <xf numFmtId="49" fontId="9" fillId="0" borderId="66" xfId="55" applyNumberFormat="1" applyFont="1" applyBorder="1" applyAlignment="1">
      <alignment horizontal="center" vertical="center"/>
      <protection/>
    </xf>
    <xf numFmtId="49" fontId="9" fillId="0" borderId="67" xfId="55" applyNumberFormat="1" applyFont="1" applyFill="1" applyBorder="1" applyAlignment="1">
      <alignment horizontal="center"/>
      <protection/>
    </xf>
    <xf numFmtId="49" fontId="9" fillId="0" borderId="11" xfId="55" applyNumberFormat="1" applyFont="1" applyFill="1" applyBorder="1" applyAlignment="1">
      <alignment horizontal="center"/>
      <protection/>
    </xf>
    <xf numFmtId="49" fontId="9" fillId="0" borderId="68" xfId="55" applyNumberFormat="1" applyFont="1" applyFill="1" applyBorder="1" applyAlignment="1">
      <alignment horizontal="center"/>
      <protection/>
    </xf>
    <xf numFmtId="49" fontId="9" fillId="0" borderId="69" xfId="55" applyNumberFormat="1" applyFont="1" applyFill="1" applyBorder="1" applyAlignment="1">
      <alignment horizontal="center"/>
      <protection/>
    </xf>
    <xf numFmtId="49" fontId="9" fillId="0" borderId="34" xfId="55" applyNumberFormat="1" applyFont="1" applyFill="1" applyBorder="1" applyAlignment="1">
      <alignment horizontal="center"/>
      <protection/>
    </xf>
    <xf numFmtId="49" fontId="9" fillId="0" borderId="54" xfId="55" applyNumberFormat="1" applyFont="1" applyFill="1" applyBorder="1" applyAlignment="1">
      <alignment horizontal="center"/>
      <protection/>
    </xf>
    <xf numFmtId="49" fontId="9" fillId="0" borderId="48" xfId="55" applyNumberFormat="1" applyFont="1" applyFill="1" applyBorder="1" applyAlignment="1">
      <alignment horizontal="center"/>
      <protection/>
    </xf>
    <xf numFmtId="49" fontId="9" fillId="0" borderId="37" xfId="55" applyNumberFormat="1" applyFont="1" applyFill="1" applyBorder="1" applyAlignment="1">
      <alignment horizontal="center"/>
      <protection/>
    </xf>
    <xf numFmtId="49" fontId="9" fillId="0" borderId="65" xfId="55" applyNumberFormat="1" applyFont="1" applyFill="1" applyBorder="1" applyAlignment="1">
      <alignment horizontal="center"/>
      <protection/>
    </xf>
    <xf numFmtId="2" fontId="9" fillId="0" borderId="68" xfId="55" applyNumberFormat="1" applyFont="1" applyFill="1" applyBorder="1" applyAlignment="1">
      <alignment horizontal="center" vertical="center"/>
      <protection/>
    </xf>
    <xf numFmtId="2" fontId="9" fillId="0" borderId="66" xfId="55" applyNumberFormat="1" applyFont="1" applyFill="1" applyBorder="1" applyAlignment="1">
      <alignment horizontal="center"/>
      <protection/>
    </xf>
    <xf numFmtId="2" fontId="9" fillId="0" borderId="70" xfId="55" applyNumberFormat="1" applyFont="1" applyFill="1" applyBorder="1" applyAlignment="1">
      <alignment horizontal="center" vertical="center"/>
      <protection/>
    </xf>
    <xf numFmtId="2" fontId="9" fillId="0" borderId="71" xfId="55" applyNumberFormat="1" applyFont="1" applyFill="1" applyBorder="1" applyAlignment="1">
      <alignment horizontal="center" vertical="center"/>
      <protection/>
    </xf>
    <xf numFmtId="2" fontId="9" fillId="0" borderId="72" xfId="55" applyNumberFormat="1" applyFont="1" applyFill="1" applyBorder="1" applyAlignment="1">
      <alignment horizontal="center" vertical="center"/>
      <protection/>
    </xf>
    <xf numFmtId="2" fontId="9" fillId="0" borderId="73" xfId="55" applyNumberFormat="1" applyFont="1" applyFill="1" applyBorder="1" applyAlignment="1">
      <alignment horizontal="center" vertical="center"/>
      <protection/>
    </xf>
    <xf numFmtId="0" fontId="9" fillId="0" borderId="45" xfId="55" applyNumberFormat="1" applyFont="1" applyBorder="1" applyAlignment="1">
      <alignment horizontal="center" vertical="center"/>
      <protection/>
    </xf>
    <xf numFmtId="0" fontId="9" fillId="0" borderId="30" xfId="55" applyNumberFormat="1" applyFont="1" applyBorder="1" applyAlignment="1">
      <alignment horizontal="center" vertical="center"/>
      <protection/>
    </xf>
    <xf numFmtId="0" fontId="9" fillId="0" borderId="29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9" fillId="0" borderId="27" xfId="55" applyNumberFormat="1" applyFont="1" applyBorder="1" applyAlignment="1">
      <alignment horizontal="center" vertical="center"/>
      <protection/>
    </xf>
    <xf numFmtId="0" fontId="9" fillId="0" borderId="18" xfId="55" applyNumberFormat="1" applyFont="1" applyBorder="1" applyAlignment="1">
      <alignment horizontal="center" vertical="center"/>
      <protection/>
    </xf>
    <xf numFmtId="0" fontId="9" fillId="0" borderId="36" xfId="55" applyNumberFormat="1" applyFont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34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10077450" cy="779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103" customWidth="1"/>
    <col min="2" max="16384" width="9.33203125" style="101" customWidth="1"/>
  </cols>
  <sheetData>
    <row r="1" ht="21" customHeight="1">
      <c r="A1" s="104" t="s">
        <v>388</v>
      </c>
    </row>
    <row r="2" ht="14.25">
      <c r="A2" s="102" t="s">
        <v>362</v>
      </c>
    </row>
    <row r="3" ht="14.25">
      <c r="A3" s="102" t="s">
        <v>363</v>
      </c>
    </row>
    <row r="4" ht="14.25">
      <c r="A4" s="102" t="s">
        <v>364</v>
      </c>
    </row>
    <row r="5" ht="14.25">
      <c r="A5" s="102" t="s">
        <v>365</v>
      </c>
    </row>
    <row r="6" ht="14.25">
      <c r="A6" s="102" t="s">
        <v>366</v>
      </c>
    </row>
    <row r="7" ht="14.25">
      <c r="A7" s="102" t="s">
        <v>367</v>
      </c>
    </row>
    <row r="8" spans="1:2" ht="14.25">
      <c r="A8" s="102" t="s">
        <v>368</v>
      </c>
      <c r="B8" s="101" t="s">
        <v>389</v>
      </c>
    </row>
    <row r="9" ht="14.25">
      <c r="A9" s="102" t="s">
        <v>369</v>
      </c>
    </row>
    <row r="10" ht="14.25">
      <c r="A10" s="102" t="s">
        <v>370</v>
      </c>
    </row>
    <row r="11" spans="1:2" ht="14.25">
      <c r="A11" s="102" t="s">
        <v>371</v>
      </c>
      <c r="B11" s="101" t="s">
        <v>389</v>
      </c>
    </row>
    <row r="12" spans="1:2" ht="14.25">
      <c r="A12" s="102" t="s">
        <v>372</v>
      </c>
      <c r="B12" s="101" t="s">
        <v>389</v>
      </c>
    </row>
    <row r="13" spans="1:2" ht="14.25">
      <c r="A13" s="102" t="s">
        <v>373</v>
      </c>
      <c r="B13" s="101" t="s">
        <v>389</v>
      </c>
    </row>
    <row r="14" spans="1:2" ht="14.25">
      <c r="A14" s="102" t="s">
        <v>374</v>
      </c>
      <c r="B14" s="101" t="s">
        <v>389</v>
      </c>
    </row>
    <row r="15" spans="1:2" ht="14.25">
      <c r="A15" s="102" t="s">
        <v>375</v>
      </c>
      <c r="B15" s="101" t="s">
        <v>389</v>
      </c>
    </row>
    <row r="16" spans="1:2" ht="14.25">
      <c r="A16" s="102" t="s">
        <v>376</v>
      </c>
      <c r="B16" s="101" t="s">
        <v>389</v>
      </c>
    </row>
    <row r="17" spans="1:2" ht="14.25">
      <c r="A17" s="102" t="s">
        <v>377</v>
      </c>
      <c r="B17" s="101" t="s">
        <v>389</v>
      </c>
    </row>
    <row r="18" spans="1:2" ht="14.25">
      <c r="A18" s="102" t="s">
        <v>378</v>
      </c>
      <c r="B18" s="101" t="s">
        <v>389</v>
      </c>
    </row>
    <row r="19" spans="1:2" ht="14.25">
      <c r="A19" s="102" t="s">
        <v>379</v>
      </c>
      <c r="B19" s="101" t="s">
        <v>389</v>
      </c>
    </row>
    <row r="20" spans="1:2" ht="14.25">
      <c r="A20" s="102" t="s">
        <v>380</v>
      </c>
      <c r="B20" s="101" t="s">
        <v>389</v>
      </c>
    </row>
    <row r="21" spans="1:2" ht="14.25">
      <c r="A21" s="102" t="s">
        <v>381</v>
      </c>
      <c r="B21" s="101" t="s">
        <v>389</v>
      </c>
    </row>
    <row r="22" spans="1:2" ht="14.25">
      <c r="A22" s="102" t="s">
        <v>382</v>
      </c>
      <c r="B22" s="101" t="s">
        <v>389</v>
      </c>
    </row>
    <row r="23" spans="1:2" ht="14.25">
      <c r="A23" s="102" t="s">
        <v>383</v>
      </c>
      <c r="B23" s="101" t="s">
        <v>389</v>
      </c>
    </row>
    <row r="24" spans="1:2" ht="14.25">
      <c r="A24" s="102" t="s">
        <v>384</v>
      </c>
      <c r="B24" s="101" t="s">
        <v>389</v>
      </c>
    </row>
    <row r="25" spans="1:2" ht="14.25">
      <c r="A25" s="102" t="s">
        <v>385</v>
      </c>
      <c r="B25" s="101" t="s">
        <v>389</v>
      </c>
    </row>
    <row r="26" spans="1:2" ht="14.25">
      <c r="A26" s="102" t="s">
        <v>386</v>
      </c>
      <c r="B26" s="101" t="s">
        <v>389</v>
      </c>
    </row>
    <row r="27" ht="14.25">
      <c r="A27" s="102" t="s">
        <v>387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C1">
      <selection activeCell="E10" sqref="E10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12" width="18" style="24" customWidth="1"/>
    <col min="13" max="16384" width="9.33203125" style="24" customWidth="1"/>
  </cols>
  <sheetData>
    <row r="1" spans="1:12" ht="21.75" customHeight="1">
      <c r="A1" s="23" t="s">
        <v>0</v>
      </c>
      <c r="I1" s="25"/>
      <c r="L1" s="25" t="s">
        <v>175</v>
      </c>
    </row>
    <row r="2" spans="1:12" ht="36" customHeight="1">
      <c r="A2" s="171" t="s">
        <v>158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33.75" customHeight="1">
      <c r="A3" s="166" t="s">
        <v>21</v>
      </c>
      <c r="B3" s="166" t="s">
        <v>22</v>
      </c>
      <c r="C3" s="172" t="s">
        <v>156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</row>
    <row r="4" spans="1:12" ht="26.25" customHeight="1">
      <c r="A4" s="167"/>
      <c r="B4" s="167" t="s">
        <v>0</v>
      </c>
      <c r="C4" s="173"/>
      <c r="D4" s="170" t="s">
        <v>159</v>
      </c>
      <c r="E4" s="170"/>
      <c r="F4" s="170"/>
      <c r="G4" s="170" t="s">
        <v>16</v>
      </c>
      <c r="H4" s="170"/>
      <c r="I4" s="170"/>
      <c r="J4" s="170"/>
      <c r="K4" s="170"/>
      <c r="L4" s="170"/>
    </row>
    <row r="5" spans="1:12" ht="67.5" customHeight="1">
      <c r="A5" s="167"/>
      <c r="B5" s="167"/>
      <c r="C5" s="173"/>
      <c r="D5" s="170"/>
      <c r="E5" s="170"/>
      <c r="F5" s="170"/>
      <c r="G5" s="170" t="s">
        <v>163</v>
      </c>
      <c r="H5" s="170"/>
      <c r="I5" s="170"/>
      <c r="J5" s="170" t="s">
        <v>164</v>
      </c>
      <c r="K5" s="170"/>
      <c r="L5" s="170"/>
    </row>
    <row r="6" spans="1:12" ht="66.75" customHeight="1">
      <c r="A6" s="168"/>
      <c r="B6" s="168"/>
      <c r="C6" s="174"/>
      <c r="D6" s="32" t="s">
        <v>160</v>
      </c>
      <c r="E6" s="32" t="s">
        <v>161</v>
      </c>
      <c r="F6" s="32" t="s">
        <v>162</v>
      </c>
      <c r="G6" s="32" t="s">
        <v>160</v>
      </c>
      <c r="H6" s="32" t="s">
        <v>161</v>
      </c>
      <c r="I6" s="32" t="s">
        <v>162</v>
      </c>
      <c r="J6" s="32" t="s">
        <v>160</v>
      </c>
      <c r="K6" s="32" t="s">
        <v>161</v>
      </c>
      <c r="L6" s="32" t="s">
        <v>162</v>
      </c>
    </row>
    <row r="7" spans="1:12" ht="20.25" customHeight="1">
      <c r="A7" s="30" t="s">
        <v>32</v>
      </c>
      <c r="B7" s="30" t="s">
        <v>33</v>
      </c>
      <c r="C7" s="30" t="s">
        <v>34</v>
      </c>
      <c r="D7" s="30" t="s">
        <v>35</v>
      </c>
      <c r="E7" s="30" t="s">
        <v>36</v>
      </c>
      <c r="F7" s="30" t="s">
        <v>37</v>
      </c>
      <c r="G7" s="30" t="s">
        <v>38</v>
      </c>
      <c r="H7" s="30" t="s">
        <v>39</v>
      </c>
      <c r="I7" s="30" t="s">
        <v>40</v>
      </c>
      <c r="J7" s="30" t="s">
        <v>165</v>
      </c>
      <c r="K7" s="30" t="s">
        <v>166</v>
      </c>
      <c r="L7" s="30" t="s">
        <v>167</v>
      </c>
    </row>
    <row r="8" spans="1:12" ht="41.25" customHeight="1">
      <c r="A8" s="38" t="s">
        <v>168</v>
      </c>
      <c r="B8" s="36" t="s">
        <v>169</v>
      </c>
      <c r="C8" s="11" t="s">
        <v>43</v>
      </c>
      <c r="D8" s="35"/>
      <c r="E8" s="35"/>
      <c r="F8" s="35"/>
      <c r="G8" s="35"/>
      <c r="H8" s="35"/>
      <c r="I8" s="35"/>
      <c r="J8" s="34"/>
      <c r="K8" s="34"/>
      <c r="L8" s="34"/>
    </row>
    <row r="9" spans="1:12" ht="54" customHeight="1">
      <c r="A9" s="38" t="s">
        <v>170</v>
      </c>
      <c r="B9" s="36" t="s">
        <v>171</v>
      </c>
      <c r="C9" s="11" t="s">
        <v>43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38.25" customHeight="1">
      <c r="A10" s="38" t="s">
        <v>172</v>
      </c>
      <c r="B10" s="36" t="s">
        <v>173</v>
      </c>
      <c r="C10" s="139">
        <v>2017</v>
      </c>
      <c r="D10" s="34">
        <v>6039549.89</v>
      </c>
      <c r="E10" s="34">
        <v>4848145.96</v>
      </c>
      <c r="F10" s="34">
        <v>5067942.96</v>
      </c>
      <c r="G10" s="34">
        <v>0</v>
      </c>
      <c r="H10" s="34">
        <v>0</v>
      </c>
      <c r="I10" s="34">
        <v>0</v>
      </c>
      <c r="J10" s="34">
        <f>D10</f>
        <v>6039549.89</v>
      </c>
      <c r="K10" s="34">
        <f>E10</f>
        <v>4848145.96</v>
      </c>
      <c r="L10" s="34">
        <f>F10</f>
        <v>5067942.96</v>
      </c>
    </row>
    <row r="11" spans="1:12" ht="14.25">
      <c r="A11" s="34" t="s">
        <v>68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4.25">
      <c r="A12" s="34" t="s">
        <v>68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4" spans="1:12" ht="26.2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26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6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26.2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ht="26.2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26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A28" sqref="A28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3" width="33.16015625" style="24" customWidth="1"/>
    <col min="4" max="4" width="21" style="24" customWidth="1"/>
    <col min="5" max="16384" width="9.33203125" style="24" customWidth="1"/>
  </cols>
  <sheetData>
    <row r="1" spans="1:3" ht="21.75" customHeight="1">
      <c r="A1" s="23" t="s">
        <v>0</v>
      </c>
      <c r="C1" s="25" t="s">
        <v>184</v>
      </c>
    </row>
    <row r="2" spans="1:4" ht="34.5" customHeight="1">
      <c r="A2" s="171" t="s">
        <v>177</v>
      </c>
      <c r="B2" s="171"/>
      <c r="C2" s="171"/>
      <c r="D2" s="24" t="s">
        <v>191</v>
      </c>
    </row>
    <row r="3" spans="1:3" ht="45.75" customHeight="1">
      <c r="A3" s="30" t="s">
        <v>21</v>
      </c>
      <c r="B3" s="40" t="s">
        <v>22</v>
      </c>
      <c r="C3" s="33" t="s">
        <v>176</v>
      </c>
    </row>
    <row r="4" spans="1:3" ht="20.25" customHeight="1">
      <c r="A4" s="30" t="s">
        <v>32</v>
      </c>
      <c r="B4" s="30" t="s">
        <v>33</v>
      </c>
      <c r="C4" s="31" t="s">
        <v>34</v>
      </c>
    </row>
    <row r="5" spans="1:3" ht="22.5" customHeight="1">
      <c r="A5" s="38" t="s">
        <v>60</v>
      </c>
      <c r="B5" s="36" t="s">
        <v>180</v>
      </c>
      <c r="C5" s="11">
        <v>0</v>
      </c>
    </row>
    <row r="6" spans="1:3" ht="22.5" customHeight="1">
      <c r="A6" s="38" t="s">
        <v>61</v>
      </c>
      <c r="B6" s="36" t="s">
        <v>181</v>
      </c>
      <c r="C6" s="11">
        <v>0</v>
      </c>
    </row>
    <row r="7" spans="1:3" ht="22.5" customHeight="1">
      <c r="A7" s="38" t="s">
        <v>178</v>
      </c>
      <c r="B7" s="36" t="s">
        <v>182</v>
      </c>
      <c r="C7" s="34">
        <v>0</v>
      </c>
    </row>
    <row r="8" spans="1:3" ht="22.5" customHeight="1">
      <c r="A8" s="38" t="s">
        <v>179</v>
      </c>
      <c r="B8" s="36" t="s">
        <v>183</v>
      </c>
      <c r="C8" s="34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D13" sqref="D13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5" width="26.66015625" style="24" customWidth="1"/>
    <col min="6" max="16384" width="9.33203125" style="24" customWidth="1"/>
  </cols>
  <sheetData>
    <row r="1" spans="1:5" ht="21.75" customHeight="1">
      <c r="A1" s="23" t="s">
        <v>0</v>
      </c>
      <c r="C1" s="25"/>
      <c r="E1" s="25" t="s">
        <v>390</v>
      </c>
    </row>
    <row r="2" spans="1:5" ht="24.75" customHeight="1">
      <c r="A2" s="171" t="s">
        <v>62</v>
      </c>
      <c r="B2" s="171"/>
      <c r="C2" s="171"/>
      <c r="D2" s="171"/>
      <c r="E2" s="171"/>
    </row>
    <row r="3" spans="1:5" ht="34.5" customHeight="1">
      <c r="A3" s="170" t="s">
        <v>21</v>
      </c>
      <c r="B3" s="170" t="s">
        <v>22</v>
      </c>
      <c r="C3" s="175" t="s">
        <v>176</v>
      </c>
      <c r="D3" s="176"/>
      <c r="E3" s="177"/>
    </row>
    <row r="4" spans="1:5" ht="24.75" customHeight="1">
      <c r="A4" s="170"/>
      <c r="B4" s="170"/>
      <c r="C4" s="37" t="s">
        <v>188</v>
      </c>
      <c r="D4" s="37" t="s">
        <v>190</v>
      </c>
      <c r="E4" s="37" t="s">
        <v>189</v>
      </c>
    </row>
    <row r="5" spans="1:5" ht="20.25" customHeight="1">
      <c r="A5" s="9" t="s">
        <v>32</v>
      </c>
      <c r="B5" s="9" t="s">
        <v>33</v>
      </c>
      <c r="C5" s="9">
        <v>3</v>
      </c>
      <c r="D5" s="9">
        <v>4</v>
      </c>
      <c r="E5" s="9">
        <v>5</v>
      </c>
    </row>
    <row r="6" spans="1:5" ht="22.5" customHeight="1">
      <c r="A6" s="38" t="s">
        <v>186</v>
      </c>
      <c r="B6" s="36" t="s">
        <v>180</v>
      </c>
      <c r="C6" s="9">
        <v>0</v>
      </c>
      <c r="D6" s="9">
        <v>0</v>
      </c>
      <c r="E6" s="9">
        <v>0</v>
      </c>
    </row>
    <row r="7" spans="1:5" ht="75.75" customHeight="1">
      <c r="A7" s="38" t="s">
        <v>185</v>
      </c>
      <c r="B7" s="36" t="s">
        <v>181</v>
      </c>
      <c r="C7" s="9">
        <v>0</v>
      </c>
      <c r="D7" s="9">
        <v>0</v>
      </c>
      <c r="E7" s="9">
        <v>0</v>
      </c>
    </row>
    <row r="8" spans="1:5" ht="30" customHeight="1">
      <c r="A8" s="38" t="s">
        <v>187</v>
      </c>
      <c r="B8" s="36" t="s">
        <v>182</v>
      </c>
      <c r="C8" s="9">
        <v>0</v>
      </c>
      <c r="D8" s="9">
        <v>0</v>
      </c>
      <c r="E8" s="9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115" zoomScaleNormal="115" zoomScalePageLayoutView="0" workbookViewId="0" topLeftCell="B77">
      <selection activeCell="A86" sqref="A86:J100"/>
    </sheetView>
  </sheetViews>
  <sheetFormatPr defaultColWidth="9.33203125" defaultRowHeight="12.75"/>
  <cols>
    <col min="1" max="1" width="9.33203125" style="45" customWidth="1"/>
    <col min="2" max="2" width="29.83203125" style="45" customWidth="1"/>
    <col min="3" max="3" width="25" style="45" customWidth="1"/>
    <col min="4" max="4" width="14.33203125" style="45" customWidth="1"/>
    <col min="5" max="5" width="20.16015625" style="45" customWidth="1"/>
    <col min="6" max="6" width="14.5" style="45" customWidth="1"/>
    <col min="7" max="7" width="20.16015625" style="45" customWidth="1"/>
    <col min="8" max="8" width="17.16015625" style="45" customWidth="1"/>
    <col min="9" max="9" width="15.83203125" style="45" customWidth="1"/>
    <col min="10" max="10" width="19.5" style="45" customWidth="1"/>
    <col min="11" max="16384" width="9.33203125" style="45" customWidth="1"/>
  </cols>
  <sheetData>
    <row r="1" spans="1:10" ht="24" customHeight="1">
      <c r="A1" s="181" t="s">
        <v>391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6.25" customHeight="1">
      <c r="A2" s="181" t="s">
        <v>234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0.25" customHeight="1">
      <c r="A3" s="182" t="s">
        <v>206</v>
      </c>
      <c r="B3" s="182"/>
      <c r="C3" s="48"/>
      <c r="D3" s="111">
        <v>111</v>
      </c>
      <c r="E3" s="48"/>
      <c r="F3" s="48"/>
      <c r="G3" s="48"/>
      <c r="H3" s="48"/>
      <c r="I3" s="48"/>
      <c r="J3" s="48"/>
    </row>
    <row r="5" spans="1:10" ht="20.25" customHeight="1">
      <c r="A5" s="182" t="s">
        <v>205</v>
      </c>
      <c r="B5" s="182"/>
      <c r="C5" s="182"/>
      <c r="D5" s="48" t="s">
        <v>505</v>
      </c>
      <c r="E5" s="48"/>
      <c r="F5" s="48"/>
      <c r="G5" s="48"/>
      <c r="H5" s="48"/>
      <c r="I5" s="48"/>
      <c r="J5" s="48"/>
    </row>
    <row r="7" spans="1:10" ht="24" customHeight="1">
      <c r="A7" s="178" t="s">
        <v>192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 ht="28.5" customHeight="1">
      <c r="A8" s="179" t="s">
        <v>193</v>
      </c>
      <c r="B8" s="180" t="s">
        <v>194</v>
      </c>
      <c r="C8" s="180" t="s">
        <v>195</v>
      </c>
      <c r="D8" s="179" t="s">
        <v>196</v>
      </c>
      <c r="E8" s="179"/>
      <c r="F8" s="179"/>
      <c r="G8" s="179"/>
      <c r="H8" s="180" t="s">
        <v>200</v>
      </c>
      <c r="I8" s="180" t="s">
        <v>201</v>
      </c>
      <c r="J8" s="180" t="s">
        <v>202</v>
      </c>
    </row>
    <row r="9" spans="1:10" ht="14.25">
      <c r="A9" s="179"/>
      <c r="B9" s="180"/>
      <c r="C9" s="180"/>
      <c r="D9" s="179" t="s">
        <v>25</v>
      </c>
      <c r="E9" s="183" t="s">
        <v>26</v>
      </c>
      <c r="F9" s="183"/>
      <c r="G9" s="183"/>
      <c r="H9" s="180"/>
      <c r="I9" s="180"/>
      <c r="J9" s="180"/>
    </row>
    <row r="10" spans="1:10" ht="48.75" customHeight="1">
      <c r="A10" s="179"/>
      <c r="B10" s="180"/>
      <c r="C10" s="180"/>
      <c r="D10" s="179"/>
      <c r="E10" s="37" t="s">
        <v>197</v>
      </c>
      <c r="F10" s="37" t="s">
        <v>198</v>
      </c>
      <c r="G10" s="37" t="s">
        <v>199</v>
      </c>
      <c r="H10" s="180"/>
      <c r="I10" s="180"/>
      <c r="J10" s="180"/>
    </row>
    <row r="11" spans="1:10" ht="14.2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</row>
    <row r="12" spans="1:10" ht="14.25">
      <c r="A12" s="47"/>
      <c r="B12" s="105" t="s">
        <v>410</v>
      </c>
      <c r="C12" s="110">
        <v>1</v>
      </c>
      <c r="D12" s="47">
        <f>E12+F12+G12</f>
        <v>23892.29</v>
      </c>
      <c r="E12" s="47">
        <v>22392.29</v>
      </c>
      <c r="F12" s="47">
        <v>1500</v>
      </c>
      <c r="G12" s="47"/>
      <c r="H12" s="47"/>
      <c r="I12" s="47"/>
      <c r="J12" s="47">
        <f>C12*D12*12</f>
        <v>286707.48</v>
      </c>
    </row>
    <row r="13" spans="1:10" ht="14.25">
      <c r="A13" s="47"/>
      <c r="B13" s="105" t="s">
        <v>449</v>
      </c>
      <c r="C13" s="110">
        <v>1</v>
      </c>
      <c r="D13" s="47">
        <f aca="true" t="shared" si="0" ref="D13:D52">E13+F13+G13</f>
        <v>25321.489999999998</v>
      </c>
      <c r="E13" s="47">
        <v>16321.49</v>
      </c>
      <c r="F13" s="47">
        <v>3000</v>
      </c>
      <c r="G13" s="47">
        <v>6000</v>
      </c>
      <c r="H13" s="47"/>
      <c r="I13" s="47"/>
      <c r="J13" s="47">
        <f aca="true" t="shared" si="1" ref="J13:J52">C13*D13*12</f>
        <v>303857.88</v>
      </c>
    </row>
    <row r="14" spans="1:10" ht="14.25">
      <c r="A14" s="47"/>
      <c r="B14" s="105" t="s">
        <v>450</v>
      </c>
      <c r="C14" s="110">
        <v>0.25</v>
      </c>
      <c r="D14" s="47">
        <f t="shared" si="0"/>
        <v>18321.489999999998</v>
      </c>
      <c r="E14" s="47">
        <v>16321.49</v>
      </c>
      <c r="F14" s="47"/>
      <c r="G14" s="47">
        <v>2000</v>
      </c>
      <c r="H14" s="47"/>
      <c r="I14" s="47"/>
      <c r="J14" s="47">
        <f t="shared" si="1"/>
        <v>54964.469999999994</v>
      </c>
    </row>
    <row r="15" spans="1:10" ht="14.25">
      <c r="A15" s="47"/>
      <c r="B15" s="105" t="s">
        <v>451</v>
      </c>
      <c r="C15" s="110">
        <v>1</v>
      </c>
      <c r="D15" s="47">
        <f t="shared" si="0"/>
        <v>22321.489999999998</v>
      </c>
      <c r="E15" s="47">
        <v>16321.49</v>
      </c>
      <c r="F15" s="47"/>
      <c r="G15" s="47">
        <v>6000</v>
      </c>
      <c r="H15" s="47"/>
      <c r="I15" s="47"/>
      <c r="J15" s="47">
        <f t="shared" si="1"/>
        <v>267857.88</v>
      </c>
    </row>
    <row r="16" spans="1:10" ht="14.25">
      <c r="A16" s="47"/>
      <c r="B16" s="105" t="s">
        <v>448</v>
      </c>
      <c r="C16" s="110">
        <v>1</v>
      </c>
      <c r="D16" s="47">
        <f t="shared" si="0"/>
        <v>8174</v>
      </c>
      <c r="E16" s="47">
        <v>6174</v>
      </c>
      <c r="F16" s="47"/>
      <c r="G16" s="47">
        <v>2000</v>
      </c>
      <c r="H16" s="47"/>
      <c r="I16" s="47"/>
      <c r="J16" s="47">
        <f t="shared" si="1"/>
        <v>98088</v>
      </c>
    </row>
    <row r="17" spans="1:10" ht="14.25">
      <c r="A17" s="47"/>
      <c r="B17" s="105" t="s">
        <v>448</v>
      </c>
      <c r="C17" s="110">
        <v>1</v>
      </c>
      <c r="D17" s="47">
        <f t="shared" si="0"/>
        <v>8468</v>
      </c>
      <c r="E17" s="47">
        <v>6468</v>
      </c>
      <c r="F17" s="47"/>
      <c r="G17" s="47">
        <v>2000</v>
      </c>
      <c r="H17" s="47"/>
      <c r="I17" s="47"/>
      <c r="J17" s="47">
        <f t="shared" si="1"/>
        <v>101616</v>
      </c>
    </row>
    <row r="18" spans="1:10" ht="14.25">
      <c r="A18" s="47"/>
      <c r="B18" s="105" t="s">
        <v>448</v>
      </c>
      <c r="C18" s="110">
        <v>1.29</v>
      </c>
      <c r="D18" s="47">
        <f t="shared" si="0"/>
        <v>11849.6</v>
      </c>
      <c r="E18" s="47">
        <v>7182</v>
      </c>
      <c r="F18" s="47">
        <v>2667.6</v>
      </c>
      <c r="G18" s="47">
        <v>2000</v>
      </c>
      <c r="H18" s="47"/>
      <c r="I18" s="47"/>
      <c r="J18" s="47">
        <f t="shared" si="1"/>
        <v>183431.80800000002</v>
      </c>
    </row>
    <row r="19" spans="1:10" ht="14.25">
      <c r="A19" s="47"/>
      <c r="B19" s="105" t="s">
        <v>448</v>
      </c>
      <c r="C19" s="110">
        <v>0.5</v>
      </c>
      <c r="D19" s="47">
        <f t="shared" si="0"/>
        <v>9350</v>
      </c>
      <c r="E19" s="47">
        <v>7350</v>
      </c>
      <c r="F19" s="47"/>
      <c r="G19" s="47">
        <v>2000</v>
      </c>
      <c r="H19" s="47"/>
      <c r="I19" s="47"/>
      <c r="J19" s="47">
        <f t="shared" si="1"/>
        <v>56100</v>
      </c>
    </row>
    <row r="20" spans="1:10" ht="14.25">
      <c r="A20" s="47"/>
      <c r="B20" s="105" t="s">
        <v>448</v>
      </c>
      <c r="C20" s="110">
        <v>1</v>
      </c>
      <c r="D20" s="47">
        <f t="shared" si="0"/>
        <v>9524</v>
      </c>
      <c r="E20" s="47">
        <v>7524</v>
      </c>
      <c r="F20" s="47"/>
      <c r="G20" s="47">
        <v>2000</v>
      </c>
      <c r="H20" s="47"/>
      <c r="I20" s="47"/>
      <c r="J20" s="47">
        <f t="shared" si="1"/>
        <v>114288</v>
      </c>
    </row>
    <row r="21" spans="1:10" ht="14.25">
      <c r="A21" s="47"/>
      <c r="B21" s="105" t="s">
        <v>448</v>
      </c>
      <c r="C21" s="110">
        <v>1</v>
      </c>
      <c r="D21" s="47">
        <f t="shared" si="0"/>
        <v>10971.2</v>
      </c>
      <c r="E21" s="47">
        <v>8971.2</v>
      </c>
      <c r="F21" s="47"/>
      <c r="G21" s="47">
        <v>2000</v>
      </c>
      <c r="H21" s="47"/>
      <c r="I21" s="47"/>
      <c r="J21" s="47">
        <f t="shared" si="1"/>
        <v>131654.40000000002</v>
      </c>
    </row>
    <row r="22" spans="1:10" ht="14.25">
      <c r="A22" s="47"/>
      <c r="B22" s="105" t="s">
        <v>448</v>
      </c>
      <c r="C22" s="110">
        <v>3.5</v>
      </c>
      <c r="D22" s="47">
        <f t="shared" si="0"/>
        <v>16706</v>
      </c>
      <c r="E22" s="47">
        <v>9234</v>
      </c>
      <c r="F22" s="47">
        <v>5472</v>
      </c>
      <c r="G22" s="47">
        <v>2000</v>
      </c>
      <c r="H22" s="47"/>
      <c r="I22" s="47"/>
      <c r="J22" s="47">
        <f t="shared" si="1"/>
        <v>701652</v>
      </c>
    </row>
    <row r="23" spans="1:10" ht="14.25">
      <c r="A23" s="47"/>
      <c r="B23" s="105" t="s">
        <v>448</v>
      </c>
      <c r="C23" s="110">
        <v>3</v>
      </c>
      <c r="D23" s="47">
        <f t="shared" si="0"/>
        <v>14820.6</v>
      </c>
      <c r="E23" s="47">
        <v>9576</v>
      </c>
      <c r="F23" s="47">
        <v>3244.6</v>
      </c>
      <c r="G23" s="47">
        <v>2000</v>
      </c>
      <c r="H23" s="47"/>
      <c r="I23" s="47"/>
      <c r="J23" s="47">
        <f t="shared" si="1"/>
        <v>533541.6000000001</v>
      </c>
    </row>
    <row r="24" spans="1:10" ht="14.25">
      <c r="A24" s="47"/>
      <c r="B24" s="105" t="s">
        <v>448</v>
      </c>
      <c r="C24" s="110">
        <v>11.47</v>
      </c>
      <c r="D24" s="47">
        <f t="shared" si="0"/>
        <v>14585.6</v>
      </c>
      <c r="E24" s="47">
        <v>9918</v>
      </c>
      <c r="F24" s="47">
        <v>2667.6</v>
      </c>
      <c r="G24" s="47">
        <v>2000</v>
      </c>
      <c r="H24" s="47"/>
      <c r="I24" s="47"/>
      <c r="J24" s="47">
        <f t="shared" si="1"/>
        <v>2007561.9840000002</v>
      </c>
    </row>
    <row r="25" spans="1:10" ht="14.25">
      <c r="A25" s="47"/>
      <c r="B25" s="105" t="s">
        <v>448</v>
      </c>
      <c r="C25" s="110">
        <v>17.11</v>
      </c>
      <c r="D25" s="47">
        <f t="shared" si="0"/>
        <v>17967.79</v>
      </c>
      <c r="E25" s="47">
        <v>10260</v>
      </c>
      <c r="F25" s="47">
        <v>5707.79</v>
      </c>
      <c r="G25" s="47">
        <v>2000</v>
      </c>
      <c r="H25" s="47"/>
      <c r="I25" s="47"/>
      <c r="J25" s="47">
        <f t="shared" si="1"/>
        <v>3689146.6427999996</v>
      </c>
    </row>
    <row r="26" spans="1:10" ht="14.25">
      <c r="A26" s="47"/>
      <c r="B26" s="105" t="s">
        <v>448</v>
      </c>
      <c r="C26" s="110">
        <v>2.66</v>
      </c>
      <c r="D26" s="47">
        <f t="shared" si="0"/>
        <v>15953.6</v>
      </c>
      <c r="E26" s="47">
        <v>11286</v>
      </c>
      <c r="F26" s="47">
        <v>2667.6</v>
      </c>
      <c r="G26" s="47">
        <v>2000</v>
      </c>
      <c r="H26" s="47"/>
      <c r="I26" s="47"/>
      <c r="J26" s="47">
        <f t="shared" si="1"/>
        <v>509238.912</v>
      </c>
    </row>
    <row r="27" spans="1:10" ht="14.25">
      <c r="A27" s="47"/>
      <c r="B27" s="105" t="s">
        <v>448</v>
      </c>
      <c r="C27" s="110">
        <v>0.06</v>
      </c>
      <c r="D27" s="47">
        <f t="shared" si="0"/>
        <v>13457.6</v>
      </c>
      <c r="E27" s="47">
        <v>11457.6</v>
      </c>
      <c r="F27" s="47"/>
      <c r="G27" s="47">
        <v>2000</v>
      </c>
      <c r="H27" s="47"/>
      <c r="I27" s="47"/>
      <c r="J27" s="47">
        <f t="shared" si="1"/>
        <v>9689.472</v>
      </c>
    </row>
    <row r="28" spans="1:10" ht="14.25">
      <c r="A28" s="47"/>
      <c r="B28" s="105" t="s">
        <v>448</v>
      </c>
      <c r="C28" s="110">
        <v>7.47</v>
      </c>
      <c r="D28" s="47">
        <f t="shared" si="0"/>
        <v>16295.6</v>
      </c>
      <c r="E28" s="47">
        <v>11628</v>
      </c>
      <c r="F28" s="47">
        <v>2667.6</v>
      </c>
      <c r="G28" s="47">
        <v>2000</v>
      </c>
      <c r="H28" s="47"/>
      <c r="I28" s="47"/>
      <c r="J28" s="47">
        <f t="shared" si="1"/>
        <v>1460737.584</v>
      </c>
    </row>
    <row r="29" spans="1:10" ht="14.25">
      <c r="A29" s="47"/>
      <c r="B29" s="105" t="s">
        <v>448</v>
      </c>
      <c r="C29" s="110">
        <v>0.11</v>
      </c>
      <c r="D29" s="47">
        <f t="shared" si="0"/>
        <v>13866.8</v>
      </c>
      <c r="E29" s="47">
        <v>11866.8</v>
      </c>
      <c r="F29" s="47"/>
      <c r="G29" s="47">
        <v>2000</v>
      </c>
      <c r="H29" s="47"/>
      <c r="I29" s="47"/>
      <c r="J29" s="47">
        <f t="shared" si="1"/>
        <v>18304.176</v>
      </c>
    </row>
    <row r="30" spans="1:10" ht="14.25">
      <c r="A30" s="47"/>
      <c r="B30" s="105" t="s">
        <v>448</v>
      </c>
      <c r="C30" s="110">
        <v>0.63</v>
      </c>
      <c r="D30" s="47">
        <f t="shared" si="0"/>
        <v>14276</v>
      </c>
      <c r="E30" s="47">
        <v>12276</v>
      </c>
      <c r="F30" s="47"/>
      <c r="G30" s="47">
        <v>2000</v>
      </c>
      <c r="H30" s="47"/>
      <c r="I30" s="47"/>
      <c r="J30" s="47">
        <f t="shared" si="1"/>
        <v>107926.56</v>
      </c>
    </row>
    <row r="31" spans="1:10" ht="14.25">
      <c r="A31" s="47"/>
      <c r="B31" s="105" t="s">
        <v>448</v>
      </c>
      <c r="C31" s="110">
        <v>1.5</v>
      </c>
      <c r="D31" s="47">
        <f t="shared" si="0"/>
        <v>14996</v>
      </c>
      <c r="E31" s="47">
        <v>12312</v>
      </c>
      <c r="F31" s="47">
        <v>684</v>
      </c>
      <c r="G31" s="47">
        <v>2000</v>
      </c>
      <c r="H31" s="47"/>
      <c r="I31" s="47"/>
      <c r="J31" s="47">
        <f t="shared" si="1"/>
        <v>269928</v>
      </c>
    </row>
    <row r="32" spans="1:10" ht="14.25">
      <c r="A32" s="47"/>
      <c r="B32" s="105" t="s">
        <v>448</v>
      </c>
      <c r="C32" s="110">
        <v>0.06</v>
      </c>
      <c r="D32" s="47">
        <f t="shared" si="0"/>
        <v>15350.6</v>
      </c>
      <c r="E32" s="47">
        <v>13350.6</v>
      </c>
      <c r="F32" s="47"/>
      <c r="G32" s="47">
        <v>2000</v>
      </c>
      <c r="H32" s="47"/>
      <c r="I32" s="47"/>
      <c r="J32" s="47">
        <f t="shared" si="1"/>
        <v>11052.431999999999</v>
      </c>
    </row>
    <row r="33" spans="1:10" ht="14.25">
      <c r="A33" s="47"/>
      <c r="B33" s="105" t="s">
        <v>448</v>
      </c>
      <c r="C33" s="110">
        <v>0.14</v>
      </c>
      <c r="D33" s="47">
        <f t="shared" si="0"/>
        <v>15912.8</v>
      </c>
      <c r="E33" s="47">
        <v>13912.8</v>
      </c>
      <c r="F33" s="47"/>
      <c r="G33" s="47">
        <v>2000</v>
      </c>
      <c r="H33" s="47"/>
      <c r="I33" s="47"/>
      <c r="J33" s="47">
        <f t="shared" si="1"/>
        <v>26733.504</v>
      </c>
    </row>
    <row r="34" spans="1:10" ht="14.25">
      <c r="A34" s="47"/>
      <c r="B34" s="105" t="s">
        <v>452</v>
      </c>
      <c r="C34" s="110">
        <v>1</v>
      </c>
      <c r="D34" s="47">
        <f t="shared" si="0"/>
        <v>14383.05</v>
      </c>
      <c r="E34" s="47">
        <v>9106</v>
      </c>
      <c r="F34" s="47">
        <v>3277.05</v>
      </c>
      <c r="G34" s="47">
        <v>2000</v>
      </c>
      <c r="H34" s="47"/>
      <c r="I34" s="47"/>
      <c r="J34" s="47">
        <f t="shared" si="1"/>
        <v>172596.59999999998</v>
      </c>
    </row>
    <row r="35" spans="1:10" ht="14.25">
      <c r="A35" s="47"/>
      <c r="B35" s="105" t="s">
        <v>453</v>
      </c>
      <c r="C35" s="110">
        <v>1</v>
      </c>
      <c r="D35" s="47">
        <f t="shared" si="0"/>
        <v>7676</v>
      </c>
      <c r="E35" s="47">
        <v>5676</v>
      </c>
      <c r="F35" s="47"/>
      <c r="G35" s="47">
        <v>2000</v>
      </c>
      <c r="H35" s="47"/>
      <c r="I35" s="47"/>
      <c r="J35" s="47">
        <f t="shared" si="1"/>
        <v>92112</v>
      </c>
    </row>
    <row r="36" spans="1:10" ht="57">
      <c r="A36" s="47"/>
      <c r="B36" s="105" t="s">
        <v>454</v>
      </c>
      <c r="C36" s="110">
        <v>1</v>
      </c>
      <c r="D36" s="47">
        <f t="shared" si="0"/>
        <v>13628</v>
      </c>
      <c r="E36" s="47">
        <v>11628</v>
      </c>
      <c r="F36" s="47"/>
      <c r="G36" s="47">
        <v>2000</v>
      </c>
      <c r="H36" s="47"/>
      <c r="I36" s="47"/>
      <c r="J36" s="47">
        <f t="shared" si="1"/>
        <v>163536</v>
      </c>
    </row>
    <row r="37" spans="1:10" ht="14.25">
      <c r="A37" s="47"/>
      <c r="B37" s="105" t="s">
        <v>455</v>
      </c>
      <c r="C37" s="110">
        <v>1</v>
      </c>
      <c r="D37" s="47">
        <f t="shared" si="0"/>
        <v>11512</v>
      </c>
      <c r="E37" s="47">
        <v>9512</v>
      </c>
      <c r="F37" s="47"/>
      <c r="G37" s="47">
        <v>2000</v>
      </c>
      <c r="H37" s="47"/>
      <c r="I37" s="47"/>
      <c r="J37" s="47">
        <f t="shared" si="1"/>
        <v>138144</v>
      </c>
    </row>
    <row r="38" spans="1:10" ht="14.25">
      <c r="A38" s="47"/>
      <c r="B38" s="105" t="s">
        <v>455</v>
      </c>
      <c r="C38" s="110">
        <v>1</v>
      </c>
      <c r="D38" s="47">
        <f t="shared" si="0"/>
        <v>11840</v>
      </c>
      <c r="E38" s="47">
        <v>9840</v>
      </c>
      <c r="F38" s="47"/>
      <c r="G38" s="47">
        <v>2000</v>
      </c>
      <c r="H38" s="47"/>
      <c r="I38" s="47"/>
      <c r="J38" s="47">
        <f t="shared" si="1"/>
        <v>142080</v>
      </c>
    </row>
    <row r="39" spans="1:10" ht="14.25">
      <c r="A39" s="47"/>
      <c r="B39" s="105" t="s">
        <v>456</v>
      </c>
      <c r="C39" s="110">
        <v>1</v>
      </c>
      <c r="D39" s="47">
        <f t="shared" si="0"/>
        <v>9544</v>
      </c>
      <c r="E39" s="47">
        <v>7544</v>
      </c>
      <c r="F39" s="47"/>
      <c r="G39" s="47">
        <v>2000</v>
      </c>
      <c r="H39" s="47"/>
      <c r="I39" s="47"/>
      <c r="J39" s="47">
        <f t="shared" si="1"/>
        <v>114528</v>
      </c>
    </row>
    <row r="40" spans="1:10" ht="28.5">
      <c r="A40" s="47"/>
      <c r="B40" s="105" t="s">
        <v>457</v>
      </c>
      <c r="C40" s="110">
        <v>0.25</v>
      </c>
      <c r="D40" s="47">
        <f t="shared" si="0"/>
        <v>9830</v>
      </c>
      <c r="E40" s="47">
        <v>7830</v>
      </c>
      <c r="F40" s="47"/>
      <c r="G40" s="47">
        <v>2000</v>
      </c>
      <c r="H40" s="47"/>
      <c r="I40" s="47"/>
      <c r="J40" s="47">
        <f t="shared" si="1"/>
        <v>29490</v>
      </c>
    </row>
    <row r="41" spans="1:10" ht="28.5">
      <c r="A41" s="47"/>
      <c r="B41" s="105" t="s">
        <v>457</v>
      </c>
      <c r="C41" s="110">
        <v>0.75</v>
      </c>
      <c r="D41" s="47">
        <f t="shared" si="0"/>
        <v>10420</v>
      </c>
      <c r="E41" s="47">
        <v>9420</v>
      </c>
      <c r="F41" s="47"/>
      <c r="G41" s="47">
        <v>1000</v>
      </c>
      <c r="H41" s="47"/>
      <c r="I41" s="47"/>
      <c r="J41" s="47">
        <f t="shared" si="1"/>
        <v>93780</v>
      </c>
    </row>
    <row r="42" spans="1:10" ht="14.25">
      <c r="A42" s="47"/>
      <c r="B42" s="105" t="s">
        <v>458</v>
      </c>
      <c r="C42" s="110">
        <v>1</v>
      </c>
      <c r="D42" s="47">
        <f t="shared" si="0"/>
        <v>6600</v>
      </c>
      <c r="E42" s="47">
        <v>4600</v>
      </c>
      <c r="F42" s="47"/>
      <c r="G42" s="47">
        <v>2000</v>
      </c>
      <c r="H42" s="47"/>
      <c r="I42" s="47"/>
      <c r="J42" s="47">
        <f t="shared" si="1"/>
        <v>79200</v>
      </c>
    </row>
    <row r="43" spans="1:10" ht="14.25">
      <c r="A43" s="47"/>
      <c r="B43" s="105" t="s">
        <v>458</v>
      </c>
      <c r="C43" s="110">
        <v>1</v>
      </c>
      <c r="D43" s="47">
        <f t="shared" si="0"/>
        <v>8440</v>
      </c>
      <c r="E43" s="47">
        <v>6440</v>
      </c>
      <c r="F43" s="47"/>
      <c r="G43" s="47">
        <v>2000</v>
      </c>
      <c r="H43" s="47"/>
      <c r="I43" s="47"/>
      <c r="J43" s="47">
        <f t="shared" si="1"/>
        <v>101280</v>
      </c>
    </row>
    <row r="44" spans="1:10" ht="14.25">
      <c r="A44" s="47"/>
      <c r="B44" s="105" t="s">
        <v>459</v>
      </c>
      <c r="C44" s="110">
        <v>1</v>
      </c>
      <c r="D44" s="47">
        <f t="shared" si="0"/>
        <v>21760</v>
      </c>
      <c r="E44" s="47">
        <v>5760</v>
      </c>
      <c r="F44" s="47">
        <v>14000</v>
      </c>
      <c r="G44" s="47">
        <v>2000</v>
      </c>
      <c r="H44" s="47"/>
      <c r="I44" s="47"/>
      <c r="J44" s="47">
        <f t="shared" si="1"/>
        <v>261120</v>
      </c>
    </row>
    <row r="45" spans="1:10" ht="14.25">
      <c r="A45" s="47"/>
      <c r="B45" s="105" t="s">
        <v>460</v>
      </c>
      <c r="C45" s="110">
        <v>1</v>
      </c>
      <c r="D45" s="47">
        <f t="shared" si="0"/>
        <v>9000</v>
      </c>
      <c r="E45" s="47">
        <v>7000</v>
      </c>
      <c r="F45" s="47"/>
      <c r="G45" s="47">
        <v>2000</v>
      </c>
      <c r="H45" s="47"/>
      <c r="I45" s="47"/>
      <c r="J45" s="47">
        <f t="shared" si="1"/>
        <v>108000</v>
      </c>
    </row>
    <row r="46" spans="1:10" ht="14.25">
      <c r="A46" s="47"/>
      <c r="B46" s="105" t="s">
        <v>461</v>
      </c>
      <c r="C46" s="110">
        <v>1</v>
      </c>
      <c r="D46" s="47">
        <f t="shared" si="0"/>
        <v>8440</v>
      </c>
      <c r="E46" s="47">
        <v>6440</v>
      </c>
      <c r="F46" s="47"/>
      <c r="G46" s="47">
        <v>2000</v>
      </c>
      <c r="H46" s="47"/>
      <c r="I46" s="47"/>
      <c r="J46" s="47">
        <f t="shared" si="1"/>
        <v>101280</v>
      </c>
    </row>
    <row r="47" spans="1:10" ht="14.25">
      <c r="A47" s="47"/>
      <c r="B47" s="105" t="s">
        <v>462</v>
      </c>
      <c r="C47" s="110">
        <v>2</v>
      </c>
      <c r="D47" s="47">
        <f t="shared" si="0"/>
        <v>7560</v>
      </c>
      <c r="E47" s="47">
        <v>4400</v>
      </c>
      <c r="F47" s="47"/>
      <c r="G47" s="47">
        <v>3160</v>
      </c>
      <c r="H47" s="47"/>
      <c r="I47" s="47"/>
      <c r="J47" s="47">
        <f t="shared" si="1"/>
        <v>181440</v>
      </c>
    </row>
    <row r="48" spans="1:10" ht="14.25">
      <c r="A48" s="47"/>
      <c r="B48" s="105" t="s">
        <v>463</v>
      </c>
      <c r="C48" s="110">
        <v>1</v>
      </c>
      <c r="D48" s="47">
        <f t="shared" si="0"/>
        <v>13280</v>
      </c>
      <c r="E48" s="47">
        <v>6000</v>
      </c>
      <c r="F48" s="47"/>
      <c r="G48" s="47">
        <v>7280</v>
      </c>
      <c r="H48" s="47"/>
      <c r="I48" s="47"/>
      <c r="J48" s="47">
        <f t="shared" si="1"/>
        <v>159360</v>
      </c>
    </row>
    <row r="49" spans="1:10" ht="14.25">
      <c r="A49" s="47"/>
      <c r="B49" s="105" t="s">
        <v>464</v>
      </c>
      <c r="C49" s="110">
        <v>1</v>
      </c>
      <c r="D49" s="47">
        <f t="shared" si="0"/>
        <v>7672</v>
      </c>
      <c r="E49" s="47">
        <v>6900</v>
      </c>
      <c r="F49" s="47"/>
      <c r="G49" s="47">
        <v>772</v>
      </c>
      <c r="H49" s="47"/>
      <c r="I49" s="47"/>
      <c r="J49" s="47">
        <f t="shared" si="1"/>
        <v>92064</v>
      </c>
    </row>
    <row r="50" spans="1:10" ht="14.25">
      <c r="A50" s="47"/>
      <c r="B50" s="105" t="s">
        <v>464</v>
      </c>
      <c r="C50" s="110">
        <v>2</v>
      </c>
      <c r="D50" s="47">
        <f t="shared" si="0"/>
        <v>7672</v>
      </c>
      <c r="E50" s="47">
        <v>7130</v>
      </c>
      <c r="F50" s="47"/>
      <c r="G50" s="47">
        <v>542</v>
      </c>
      <c r="H50" s="47"/>
      <c r="I50" s="47"/>
      <c r="J50" s="47">
        <f t="shared" si="1"/>
        <v>184128</v>
      </c>
    </row>
    <row r="51" spans="1:10" ht="14.25">
      <c r="A51" s="47"/>
      <c r="B51" s="105" t="s">
        <v>465</v>
      </c>
      <c r="C51" s="110">
        <v>1</v>
      </c>
      <c r="D51" s="47">
        <f t="shared" si="0"/>
        <v>15120</v>
      </c>
      <c r="E51" s="47">
        <v>7560</v>
      </c>
      <c r="F51" s="47"/>
      <c r="G51" s="47">
        <v>7560</v>
      </c>
      <c r="H51" s="47"/>
      <c r="I51" s="47"/>
      <c r="J51" s="47">
        <f t="shared" si="1"/>
        <v>181440</v>
      </c>
    </row>
    <row r="52" spans="1:10" ht="14.25">
      <c r="A52" s="47"/>
      <c r="B52" s="105" t="s">
        <v>466</v>
      </c>
      <c r="C52" s="110">
        <v>1</v>
      </c>
      <c r="D52" s="47">
        <f t="shared" si="0"/>
        <v>7032</v>
      </c>
      <c r="E52" s="47">
        <v>4400</v>
      </c>
      <c r="F52" s="47"/>
      <c r="G52" s="47">
        <v>2632</v>
      </c>
      <c r="H52" s="47"/>
      <c r="I52" s="47"/>
      <c r="J52" s="47">
        <f t="shared" si="1"/>
        <v>84384</v>
      </c>
    </row>
    <row r="53" spans="1:10" ht="14.25">
      <c r="A53" s="47"/>
      <c r="B53" s="105"/>
      <c r="C53" s="110"/>
      <c r="D53" s="47"/>
      <c r="E53" s="47"/>
      <c r="F53" s="47"/>
      <c r="G53" s="47"/>
      <c r="H53" s="47"/>
      <c r="I53" s="47"/>
      <c r="J53" s="47"/>
    </row>
    <row r="54" spans="1:10" ht="14.25">
      <c r="A54" s="184" t="s">
        <v>203</v>
      </c>
      <c r="B54" s="185"/>
      <c r="C54" s="46" t="s">
        <v>204</v>
      </c>
      <c r="D54" s="46"/>
      <c r="E54" s="46" t="s">
        <v>204</v>
      </c>
      <c r="F54" s="46" t="s">
        <v>204</v>
      </c>
      <c r="G54" s="46" t="s">
        <v>204</v>
      </c>
      <c r="H54" s="46" t="s">
        <v>204</v>
      </c>
      <c r="I54" s="46" t="s">
        <v>204</v>
      </c>
      <c r="J54" s="144">
        <v>13424041.38</v>
      </c>
    </row>
    <row r="60" spans="1:10" ht="14.25">
      <c r="A60" s="181" t="s">
        <v>391</v>
      </c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14.25">
      <c r="A61" s="181" t="s">
        <v>234</v>
      </c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ht="14.25">
      <c r="A62" s="182" t="s">
        <v>206</v>
      </c>
      <c r="B62" s="182"/>
      <c r="C62" s="48"/>
      <c r="D62" s="111">
        <v>111</v>
      </c>
      <c r="E62" s="48"/>
      <c r="F62" s="48"/>
      <c r="G62" s="48"/>
      <c r="H62" s="48"/>
      <c r="I62" s="48"/>
      <c r="J62" s="48"/>
    </row>
    <row r="64" spans="1:10" ht="14.25">
      <c r="A64" s="182" t="s">
        <v>205</v>
      </c>
      <c r="B64" s="182"/>
      <c r="C64" s="182"/>
      <c r="D64" s="48" t="s">
        <v>507</v>
      </c>
      <c r="E64" s="48"/>
      <c r="F64" s="48"/>
      <c r="G64" s="48"/>
      <c r="H64" s="48"/>
      <c r="I64" s="48"/>
      <c r="J64" s="48"/>
    </row>
    <row r="66" spans="1:10" ht="14.25">
      <c r="A66" s="178" t="s">
        <v>192</v>
      </c>
      <c r="B66" s="178"/>
      <c r="C66" s="178"/>
      <c r="D66" s="178"/>
      <c r="E66" s="178"/>
      <c r="F66" s="178"/>
      <c r="G66" s="178"/>
      <c r="H66" s="178"/>
      <c r="I66" s="178"/>
      <c r="J66" s="178"/>
    </row>
    <row r="67" spans="1:10" ht="14.25">
      <c r="A67" s="179" t="s">
        <v>193</v>
      </c>
      <c r="B67" s="180" t="s">
        <v>194</v>
      </c>
      <c r="C67" s="180" t="s">
        <v>195</v>
      </c>
      <c r="D67" s="179" t="s">
        <v>196</v>
      </c>
      <c r="E67" s="179"/>
      <c r="F67" s="179"/>
      <c r="G67" s="179"/>
      <c r="H67" s="180" t="s">
        <v>200</v>
      </c>
      <c r="I67" s="180" t="s">
        <v>201</v>
      </c>
      <c r="J67" s="180" t="s">
        <v>202</v>
      </c>
    </row>
    <row r="68" spans="1:10" ht="14.25">
      <c r="A68" s="179"/>
      <c r="B68" s="180"/>
      <c r="C68" s="180"/>
      <c r="D68" s="179" t="s">
        <v>25</v>
      </c>
      <c r="E68" s="183" t="s">
        <v>26</v>
      </c>
      <c r="F68" s="183"/>
      <c r="G68" s="183"/>
      <c r="H68" s="180"/>
      <c r="I68" s="180"/>
      <c r="J68" s="180"/>
    </row>
    <row r="69" spans="1:10" ht="71.25">
      <c r="A69" s="179"/>
      <c r="B69" s="180"/>
      <c r="C69" s="180"/>
      <c r="D69" s="179"/>
      <c r="E69" s="142" t="s">
        <v>197</v>
      </c>
      <c r="F69" s="142" t="s">
        <v>198</v>
      </c>
      <c r="G69" s="142" t="s">
        <v>199</v>
      </c>
      <c r="H69" s="180"/>
      <c r="I69" s="180"/>
      <c r="J69" s="180"/>
    </row>
    <row r="70" spans="1:10" ht="14.25">
      <c r="A70" s="46">
        <v>1</v>
      </c>
      <c r="B70" s="46">
        <v>2</v>
      </c>
      <c r="C70" s="46">
        <v>3</v>
      </c>
      <c r="D70" s="46">
        <v>4</v>
      </c>
      <c r="E70" s="46">
        <v>5</v>
      </c>
      <c r="F70" s="46">
        <v>6</v>
      </c>
      <c r="G70" s="46">
        <v>7</v>
      </c>
      <c r="H70" s="46">
        <v>8</v>
      </c>
      <c r="I70" s="46">
        <v>9</v>
      </c>
      <c r="J70" s="46">
        <v>10</v>
      </c>
    </row>
    <row r="71" spans="1:10" ht="14.25">
      <c r="A71" s="124">
        <v>1</v>
      </c>
      <c r="B71" s="142" t="s">
        <v>463</v>
      </c>
      <c r="C71" s="110">
        <v>1</v>
      </c>
      <c r="D71" s="47">
        <f>E71+F71+G71</f>
        <v>14000</v>
      </c>
      <c r="E71" s="47">
        <v>6000</v>
      </c>
      <c r="F71" s="47">
        <v>720</v>
      </c>
      <c r="G71" s="47">
        <v>7280</v>
      </c>
      <c r="H71" s="47"/>
      <c r="I71" s="47"/>
      <c r="J71" s="47">
        <f>C71*D71*10</f>
        <v>140000</v>
      </c>
    </row>
    <row r="72" spans="1:10" ht="14.25">
      <c r="A72" s="124">
        <v>2</v>
      </c>
      <c r="B72" s="142" t="s">
        <v>464</v>
      </c>
      <c r="C72" s="110">
        <v>1</v>
      </c>
      <c r="D72" s="47">
        <f>E72+F72+G72</f>
        <v>8500</v>
      </c>
      <c r="E72" s="47">
        <v>6900</v>
      </c>
      <c r="F72" s="47">
        <v>828</v>
      </c>
      <c r="G72" s="47">
        <v>772</v>
      </c>
      <c r="H72" s="47"/>
      <c r="I72" s="47"/>
      <c r="J72" s="47">
        <f>C72*D72*10</f>
        <v>85000</v>
      </c>
    </row>
    <row r="73" spans="1:10" ht="14.25">
      <c r="A73" s="124">
        <v>3</v>
      </c>
      <c r="B73" s="142" t="s">
        <v>464</v>
      </c>
      <c r="C73" s="110">
        <v>2</v>
      </c>
      <c r="D73" s="47">
        <f>E73+F73+G73</f>
        <v>8500</v>
      </c>
      <c r="E73" s="47">
        <v>7130</v>
      </c>
      <c r="F73" s="47">
        <v>828</v>
      </c>
      <c r="G73" s="47">
        <v>542</v>
      </c>
      <c r="H73" s="47"/>
      <c r="I73" s="47"/>
      <c r="J73" s="47">
        <f>C73*D73*10</f>
        <v>170000</v>
      </c>
    </row>
    <row r="74" spans="1:10" ht="14.25">
      <c r="A74" s="124">
        <v>4</v>
      </c>
      <c r="B74" s="142" t="s">
        <v>465</v>
      </c>
      <c r="C74" s="110">
        <v>1</v>
      </c>
      <c r="D74" s="47">
        <f>E74+F74+G74</f>
        <v>18900</v>
      </c>
      <c r="E74" s="47">
        <v>7560</v>
      </c>
      <c r="F74" s="47">
        <v>3780</v>
      </c>
      <c r="G74" s="47">
        <v>7560</v>
      </c>
      <c r="H74" s="47"/>
      <c r="I74" s="47"/>
      <c r="J74" s="47">
        <f>C74*D74*12</f>
        <v>226800</v>
      </c>
    </row>
    <row r="75" spans="1:10" ht="14.25">
      <c r="A75" s="124">
        <v>5</v>
      </c>
      <c r="B75" s="142" t="s">
        <v>466</v>
      </c>
      <c r="C75" s="110">
        <v>1</v>
      </c>
      <c r="D75" s="47">
        <f>E75+F75+G75</f>
        <v>7560</v>
      </c>
      <c r="E75" s="47">
        <v>4400</v>
      </c>
      <c r="F75" s="47">
        <v>528</v>
      </c>
      <c r="G75" s="47">
        <v>2632</v>
      </c>
      <c r="H75" s="47"/>
      <c r="I75" s="47"/>
      <c r="J75" s="47">
        <f>C75*D75*10</f>
        <v>75600</v>
      </c>
    </row>
    <row r="76" spans="1:10" ht="14.25">
      <c r="A76" s="47"/>
      <c r="B76" s="143" t="s">
        <v>506</v>
      </c>
      <c r="C76" s="110">
        <f>SUM(C71:C75)</f>
        <v>6</v>
      </c>
      <c r="D76" s="47">
        <f>SUM(D71:D75)</f>
        <v>57460</v>
      </c>
      <c r="E76" s="47">
        <f>SUM(E71:E75)</f>
        <v>31990</v>
      </c>
      <c r="F76" s="47">
        <f>SUM(F71:F75)</f>
        <v>6684</v>
      </c>
      <c r="G76" s="47">
        <f>SUM(G71:G75)</f>
        <v>18786</v>
      </c>
      <c r="H76" s="47"/>
      <c r="I76" s="47"/>
      <c r="J76" s="47">
        <f>SUM(J71:J75)</f>
        <v>697400</v>
      </c>
    </row>
    <row r="82" spans="1:10" ht="14.25">
      <c r="A82" s="181" t="s">
        <v>391</v>
      </c>
      <c r="B82" s="181"/>
      <c r="C82" s="181"/>
      <c r="D82" s="181"/>
      <c r="E82" s="181"/>
      <c r="F82" s="181"/>
      <c r="G82" s="181"/>
      <c r="H82" s="181"/>
      <c r="I82" s="181"/>
      <c r="J82" s="181"/>
    </row>
    <row r="83" spans="1:10" ht="14.25">
      <c r="A83" s="181" t="s">
        <v>234</v>
      </c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 ht="14.25">
      <c r="A84" s="182" t="s">
        <v>206</v>
      </c>
      <c r="B84" s="182"/>
      <c r="C84" s="48"/>
      <c r="D84" s="111">
        <v>111</v>
      </c>
      <c r="E84" s="48"/>
      <c r="F84" s="48"/>
      <c r="G84" s="48"/>
      <c r="H84" s="48"/>
      <c r="I84" s="48"/>
      <c r="J84" s="48"/>
    </row>
    <row r="86" spans="1:10" ht="14.25">
      <c r="A86" s="182" t="s">
        <v>205</v>
      </c>
      <c r="B86" s="182"/>
      <c r="C86" s="182"/>
      <c r="D86" s="48" t="s">
        <v>411</v>
      </c>
      <c r="E86" s="48"/>
      <c r="F86" s="48"/>
      <c r="G86" s="48"/>
      <c r="H86" s="48"/>
      <c r="I86" s="48"/>
      <c r="J86" s="48"/>
    </row>
    <row r="88" spans="1:10" ht="14.25">
      <c r="A88" s="178" t="s">
        <v>192</v>
      </c>
      <c r="B88" s="178"/>
      <c r="C88" s="178"/>
      <c r="D88" s="178"/>
      <c r="E88" s="178"/>
      <c r="F88" s="178"/>
      <c r="G88" s="178"/>
      <c r="H88" s="178"/>
      <c r="I88" s="178"/>
      <c r="J88" s="178"/>
    </row>
    <row r="89" spans="1:10" ht="14.25">
      <c r="A89" s="179" t="s">
        <v>193</v>
      </c>
      <c r="B89" s="180" t="s">
        <v>194</v>
      </c>
      <c r="C89" s="180" t="s">
        <v>195</v>
      </c>
      <c r="D89" s="179" t="s">
        <v>196</v>
      </c>
      <c r="E89" s="179"/>
      <c r="F89" s="179"/>
      <c r="G89" s="179"/>
      <c r="H89" s="180" t="s">
        <v>200</v>
      </c>
      <c r="I89" s="180" t="s">
        <v>201</v>
      </c>
      <c r="J89" s="180" t="s">
        <v>202</v>
      </c>
    </row>
    <row r="90" spans="1:10" ht="14.25">
      <c r="A90" s="179"/>
      <c r="B90" s="180"/>
      <c r="C90" s="180"/>
      <c r="D90" s="179" t="s">
        <v>25</v>
      </c>
      <c r="E90" s="183" t="s">
        <v>26</v>
      </c>
      <c r="F90" s="183"/>
      <c r="G90" s="183"/>
      <c r="H90" s="180"/>
      <c r="I90" s="180"/>
      <c r="J90" s="180"/>
    </row>
    <row r="91" spans="1:10" ht="71.25">
      <c r="A91" s="179"/>
      <c r="B91" s="180"/>
      <c r="C91" s="180"/>
      <c r="D91" s="179"/>
      <c r="E91" s="142" t="s">
        <v>197</v>
      </c>
      <c r="F91" s="142" t="s">
        <v>198</v>
      </c>
      <c r="G91" s="142" t="s">
        <v>199</v>
      </c>
      <c r="H91" s="180"/>
      <c r="I91" s="180"/>
      <c r="J91" s="180"/>
    </row>
    <row r="92" spans="1:10" ht="14.25">
      <c r="A92" s="46">
        <v>1</v>
      </c>
      <c r="B92" s="46">
        <v>2</v>
      </c>
      <c r="C92" s="46">
        <v>3</v>
      </c>
      <c r="D92" s="46">
        <v>4</v>
      </c>
      <c r="E92" s="46">
        <v>5</v>
      </c>
      <c r="F92" s="46">
        <v>6</v>
      </c>
      <c r="G92" s="46">
        <v>7</v>
      </c>
      <c r="H92" s="46">
        <v>8</v>
      </c>
      <c r="I92" s="46">
        <v>9</v>
      </c>
      <c r="J92" s="46">
        <v>10</v>
      </c>
    </row>
    <row r="93" spans="1:10" ht="42.75">
      <c r="A93" s="124">
        <v>1</v>
      </c>
      <c r="B93" s="142" t="s">
        <v>508</v>
      </c>
      <c r="C93" s="110">
        <v>1.5</v>
      </c>
      <c r="D93" s="47">
        <f>E93+F93+G93</f>
        <v>7560</v>
      </c>
      <c r="E93" s="47">
        <v>4400</v>
      </c>
      <c r="F93" s="47"/>
      <c r="G93" s="47">
        <v>3160</v>
      </c>
      <c r="H93" s="47"/>
      <c r="I93" s="47"/>
      <c r="J93" s="47">
        <f>C93*D93*11</f>
        <v>124740</v>
      </c>
    </row>
    <row r="94" spans="1:10" ht="14.25">
      <c r="A94" s="124">
        <v>2</v>
      </c>
      <c r="B94" s="142" t="s">
        <v>509</v>
      </c>
      <c r="C94" s="110">
        <v>8.5</v>
      </c>
      <c r="D94" s="47">
        <f>E94+F94+G94</f>
        <v>7560</v>
      </c>
      <c r="E94" s="47">
        <v>4400</v>
      </c>
      <c r="F94" s="47"/>
      <c r="G94" s="47">
        <v>3160</v>
      </c>
      <c r="H94" s="47"/>
      <c r="I94" s="47"/>
      <c r="J94" s="47">
        <f>C94*D94*11</f>
        <v>706860</v>
      </c>
    </row>
    <row r="95" spans="1:10" ht="14.25">
      <c r="A95" s="124">
        <v>3</v>
      </c>
      <c r="B95" s="142" t="s">
        <v>510</v>
      </c>
      <c r="C95" s="110">
        <v>1</v>
      </c>
      <c r="D95" s="47">
        <f>E95+F95+G95</f>
        <v>7560</v>
      </c>
      <c r="E95" s="47">
        <v>4400</v>
      </c>
      <c r="F95" s="47"/>
      <c r="G95" s="47">
        <v>3160</v>
      </c>
      <c r="H95" s="47"/>
      <c r="I95" s="47"/>
      <c r="J95" s="47">
        <f>C95*D95*11</f>
        <v>83160</v>
      </c>
    </row>
    <row r="96" spans="1:10" ht="14.25">
      <c r="A96" s="124">
        <v>4</v>
      </c>
      <c r="B96" s="142"/>
      <c r="C96" s="110"/>
      <c r="D96" s="47"/>
      <c r="E96" s="47"/>
      <c r="F96" s="47"/>
      <c r="G96" s="47"/>
      <c r="H96" s="47"/>
      <c r="I96" s="47"/>
      <c r="J96" s="47"/>
    </row>
    <row r="97" spans="1:10" ht="14.25">
      <c r="A97" s="124">
        <v>5</v>
      </c>
      <c r="B97" s="142"/>
      <c r="C97" s="110"/>
      <c r="D97" s="47"/>
      <c r="E97" s="47"/>
      <c r="F97" s="47"/>
      <c r="G97" s="47"/>
      <c r="H97" s="47"/>
      <c r="I97" s="47"/>
      <c r="J97" s="47"/>
    </row>
    <row r="98" spans="1:10" ht="14.25">
      <c r="A98" s="47"/>
      <c r="B98" s="143" t="s">
        <v>506</v>
      </c>
      <c r="C98" s="110">
        <f>SUM(C93:C97)</f>
        <v>11</v>
      </c>
      <c r="D98" s="47">
        <f>SUM(D93:D97)</f>
        <v>22680</v>
      </c>
      <c r="E98" s="47">
        <f>SUM(E93:E97)</f>
        <v>13200</v>
      </c>
      <c r="F98" s="47">
        <f>SUM(F93:F97)</f>
        <v>0</v>
      </c>
      <c r="G98" s="47">
        <f>SUM(G93:G97)</f>
        <v>9480</v>
      </c>
      <c r="H98" s="47"/>
      <c r="I98" s="47"/>
      <c r="J98" s="47">
        <f>SUM(J93:J97)</f>
        <v>914760</v>
      </c>
    </row>
    <row r="100" ht="14.25">
      <c r="B100" s="45" t="s">
        <v>533</v>
      </c>
    </row>
  </sheetData>
  <sheetProtection/>
  <mergeCells count="43">
    <mergeCell ref="J8:J10"/>
    <mergeCell ref="A54:B54"/>
    <mergeCell ref="A5:C5"/>
    <mergeCell ref="A3:B3"/>
    <mergeCell ref="A2:J2"/>
    <mergeCell ref="A1:J1"/>
    <mergeCell ref="A7:J7"/>
    <mergeCell ref="A8:A10"/>
    <mergeCell ref="B8:B10"/>
    <mergeCell ref="C8:C10"/>
    <mergeCell ref="D9:D10"/>
    <mergeCell ref="E9:G9"/>
    <mergeCell ref="D8:G8"/>
    <mergeCell ref="H8:H10"/>
    <mergeCell ref="I8:I10"/>
    <mergeCell ref="D90:D91"/>
    <mergeCell ref="E90:G90"/>
    <mergeCell ref="A60:J60"/>
    <mergeCell ref="A61:J61"/>
    <mergeCell ref="A62:B62"/>
    <mergeCell ref="A64:C64"/>
    <mergeCell ref="A66:J66"/>
    <mergeCell ref="A67:A69"/>
    <mergeCell ref="B67:B69"/>
    <mergeCell ref="C67:C69"/>
    <mergeCell ref="I67:I69"/>
    <mergeCell ref="J67:J69"/>
    <mergeCell ref="D68:D69"/>
    <mergeCell ref="E68:G68"/>
    <mergeCell ref="A82:J82"/>
    <mergeCell ref="A83:J83"/>
    <mergeCell ref="D67:G67"/>
    <mergeCell ref="H67:H69"/>
    <mergeCell ref="A84:B84"/>
    <mergeCell ref="A86:C86"/>
    <mergeCell ref="A88:J88"/>
    <mergeCell ref="A89:A91"/>
    <mergeCell ref="B89:B91"/>
    <mergeCell ref="C89:C91"/>
    <mergeCell ref="D89:G89"/>
    <mergeCell ref="H89:H91"/>
    <mergeCell ref="I89:I91"/>
    <mergeCell ref="J89:J91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F19" sqref="F19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6" width="18.5" style="45" customWidth="1"/>
    <col min="7" max="16384" width="9.33203125" style="45" customWidth="1"/>
  </cols>
  <sheetData>
    <row r="1" spans="1:6" ht="24" customHeight="1">
      <c r="A1" s="181" t="s">
        <v>235</v>
      </c>
      <c r="B1" s="181"/>
      <c r="C1" s="181"/>
      <c r="D1" s="181"/>
      <c r="E1" s="181"/>
      <c r="F1" s="181"/>
    </row>
    <row r="2" spans="1:6" ht="20.25" customHeight="1">
      <c r="A2" s="182" t="s">
        <v>206</v>
      </c>
      <c r="B2" s="182"/>
      <c r="C2" s="111">
        <v>212</v>
      </c>
      <c r="D2" s="48"/>
      <c r="E2" s="48"/>
      <c r="F2" s="48"/>
    </row>
    <row r="4" spans="1:6" ht="20.25" customHeight="1">
      <c r="A4" s="182" t="s">
        <v>205</v>
      </c>
      <c r="B4" s="182"/>
      <c r="C4" s="182"/>
      <c r="D4" s="48" t="s">
        <v>511</v>
      </c>
      <c r="E4" s="48"/>
      <c r="F4" s="48"/>
    </row>
    <row r="6" spans="1:6" ht="24" customHeight="1">
      <c r="A6" s="178" t="s">
        <v>209</v>
      </c>
      <c r="B6" s="178"/>
      <c r="C6" s="178"/>
      <c r="D6" s="178"/>
      <c r="E6" s="178"/>
      <c r="F6" s="178"/>
    </row>
    <row r="7" spans="1:6" ht="28.5" customHeight="1">
      <c r="A7" s="179" t="s">
        <v>193</v>
      </c>
      <c r="B7" s="180" t="s">
        <v>207</v>
      </c>
      <c r="C7" s="180" t="s">
        <v>208</v>
      </c>
      <c r="D7" s="180" t="s">
        <v>210</v>
      </c>
      <c r="E7" s="180" t="s">
        <v>211</v>
      </c>
      <c r="F7" s="180" t="s">
        <v>212</v>
      </c>
    </row>
    <row r="8" spans="1:6" ht="14.25">
      <c r="A8" s="179"/>
      <c r="B8" s="180"/>
      <c r="C8" s="180"/>
      <c r="D8" s="180"/>
      <c r="E8" s="180"/>
      <c r="F8" s="180"/>
    </row>
    <row r="9" spans="1:6" ht="48.75" customHeight="1">
      <c r="A9" s="179"/>
      <c r="B9" s="180"/>
      <c r="C9" s="180"/>
      <c r="D9" s="180"/>
      <c r="E9" s="180"/>
      <c r="F9" s="180"/>
    </row>
    <row r="10" spans="1:6" ht="14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</row>
    <row r="11" spans="1:6" ht="54" customHeight="1">
      <c r="A11" s="49">
        <v>1</v>
      </c>
      <c r="B11" s="38" t="s">
        <v>213</v>
      </c>
      <c r="C11" s="47"/>
      <c r="D11" s="47"/>
      <c r="E11" s="47"/>
      <c r="F11" s="47"/>
    </row>
    <row r="12" spans="1:6" ht="64.5" customHeight="1">
      <c r="A12" s="49" t="s">
        <v>108</v>
      </c>
      <c r="B12" s="51" t="s">
        <v>514</v>
      </c>
      <c r="C12" s="47">
        <v>225</v>
      </c>
      <c r="D12" s="47">
        <v>2</v>
      </c>
      <c r="E12" s="47">
        <v>1</v>
      </c>
      <c r="F12" s="47">
        <f>C12*D12*E12</f>
        <v>450</v>
      </c>
    </row>
    <row r="13" spans="1:6" ht="32.25" customHeight="1">
      <c r="A13" s="49" t="s">
        <v>110</v>
      </c>
      <c r="B13" s="51" t="s">
        <v>513</v>
      </c>
      <c r="C13" s="47">
        <v>638</v>
      </c>
      <c r="D13" s="47">
        <v>1</v>
      </c>
      <c r="E13" s="47">
        <v>2</v>
      </c>
      <c r="F13" s="47">
        <v>1276</v>
      </c>
    </row>
    <row r="14" spans="1:6" ht="34.5" customHeight="1">
      <c r="A14" s="49" t="s">
        <v>214</v>
      </c>
      <c r="B14" s="51" t="s">
        <v>512</v>
      </c>
      <c r="C14" s="47">
        <v>1000</v>
      </c>
      <c r="D14" s="47">
        <v>1</v>
      </c>
      <c r="E14" s="47">
        <v>17</v>
      </c>
      <c r="F14" s="47">
        <v>17000</v>
      </c>
    </row>
    <row r="15" spans="1:6" ht="63.75" customHeight="1">
      <c r="A15" s="49">
        <v>2</v>
      </c>
      <c r="B15" s="51" t="s">
        <v>515</v>
      </c>
      <c r="C15" s="47">
        <v>500</v>
      </c>
      <c r="D15" s="47">
        <v>1</v>
      </c>
      <c r="E15" s="47">
        <v>12</v>
      </c>
      <c r="F15" s="47">
        <f>C15*D15*E15</f>
        <v>6000</v>
      </c>
    </row>
    <row r="16" spans="1:6" ht="63.75" customHeight="1">
      <c r="A16" s="49" t="s">
        <v>112</v>
      </c>
      <c r="B16" s="51" t="s">
        <v>515</v>
      </c>
      <c r="C16" s="47">
        <v>500</v>
      </c>
      <c r="D16" s="47">
        <v>1</v>
      </c>
      <c r="E16" s="47">
        <v>18</v>
      </c>
      <c r="F16" s="47">
        <f>C16*D16*E16</f>
        <v>9000</v>
      </c>
    </row>
    <row r="17" spans="1:6" ht="36" customHeight="1">
      <c r="A17" s="49" t="s">
        <v>115</v>
      </c>
      <c r="B17" s="51" t="s">
        <v>516</v>
      </c>
      <c r="C17" s="47">
        <v>650</v>
      </c>
      <c r="D17" s="47">
        <v>1</v>
      </c>
      <c r="E17" s="47">
        <v>2</v>
      </c>
      <c r="F17" s="47">
        <v>1300</v>
      </c>
    </row>
    <row r="18" spans="1:6" ht="38.25" customHeight="1">
      <c r="A18" s="49" t="s">
        <v>116</v>
      </c>
      <c r="B18" s="51" t="s">
        <v>513</v>
      </c>
      <c r="C18" s="47">
        <v>1000</v>
      </c>
      <c r="D18" s="47">
        <v>1</v>
      </c>
      <c r="E18" s="47">
        <v>2</v>
      </c>
      <c r="F18" s="47">
        <v>2000</v>
      </c>
    </row>
    <row r="19" spans="1:6" ht="14.25">
      <c r="A19" s="184" t="s">
        <v>203</v>
      </c>
      <c r="B19" s="185"/>
      <c r="C19" s="46" t="s">
        <v>204</v>
      </c>
      <c r="D19" s="46" t="s">
        <v>204</v>
      </c>
      <c r="E19" s="46" t="s">
        <v>204</v>
      </c>
      <c r="F19" s="145">
        <f>F17+F16+F14+F13+F12+F18+F15</f>
        <v>37026</v>
      </c>
    </row>
  </sheetData>
  <sheetProtection/>
  <mergeCells count="11">
    <mergeCell ref="A7:A9"/>
    <mergeCell ref="B7:B9"/>
    <mergeCell ref="C7:C9"/>
    <mergeCell ref="A19:B19"/>
    <mergeCell ref="A1:F1"/>
    <mergeCell ref="D7:D9"/>
    <mergeCell ref="E7:E9"/>
    <mergeCell ref="F7:F9"/>
    <mergeCell ref="A2:B2"/>
    <mergeCell ref="A4:C4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15" zoomScaleNormal="115" zoomScalePageLayoutView="0" workbookViewId="0" topLeftCell="A1">
      <selection activeCell="A1" sqref="A1:F12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6" width="18.5" style="45" customWidth="1"/>
    <col min="7" max="16384" width="9.33203125" style="45" customWidth="1"/>
  </cols>
  <sheetData>
    <row r="1" spans="1:6" ht="24" customHeight="1">
      <c r="A1" s="181" t="s">
        <v>236</v>
      </c>
      <c r="B1" s="181"/>
      <c r="C1" s="181"/>
      <c r="D1" s="181"/>
      <c r="E1" s="181"/>
      <c r="F1" s="181"/>
    </row>
    <row r="2" spans="1:6" ht="20.25" customHeight="1">
      <c r="A2" s="182" t="s">
        <v>206</v>
      </c>
      <c r="B2" s="182"/>
      <c r="C2" s="111">
        <v>112</v>
      </c>
      <c r="D2" s="48"/>
      <c r="E2" s="48"/>
      <c r="F2" s="48"/>
    </row>
    <row r="4" spans="1:6" ht="20.25" customHeight="1">
      <c r="A4" s="182" t="s">
        <v>205</v>
      </c>
      <c r="B4" s="182"/>
      <c r="C4" s="182"/>
      <c r="D4" s="48" t="s">
        <v>411</v>
      </c>
      <c r="E4" s="48"/>
      <c r="F4" s="48"/>
    </row>
    <row r="6" spans="1:6" ht="24" customHeight="1">
      <c r="A6" s="178" t="s">
        <v>219</v>
      </c>
      <c r="B6" s="178"/>
      <c r="C6" s="178"/>
      <c r="D6" s="178"/>
      <c r="E6" s="178"/>
      <c r="F6" s="178"/>
    </row>
    <row r="7" spans="1:6" ht="28.5" customHeight="1">
      <c r="A7" s="179" t="s">
        <v>193</v>
      </c>
      <c r="B7" s="180" t="s">
        <v>207</v>
      </c>
      <c r="C7" s="180" t="s">
        <v>216</v>
      </c>
      <c r="D7" s="180" t="s">
        <v>217</v>
      </c>
      <c r="E7" s="180" t="s">
        <v>218</v>
      </c>
      <c r="F7" s="180" t="s">
        <v>212</v>
      </c>
    </row>
    <row r="8" spans="1:6" ht="14.25">
      <c r="A8" s="179"/>
      <c r="B8" s="180"/>
      <c r="C8" s="180"/>
      <c r="D8" s="180"/>
      <c r="E8" s="180"/>
      <c r="F8" s="180"/>
    </row>
    <row r="9" spans="1:6" ht="48.75" customHeight="1">
      <c r="A9" s="179"/>
      <c r="B9" s="180"/>
      <c r="C9" s="180"/>
      <c r="D9" s="180"/>
      <c r="E9" s="180"/>
      <c r="F9" s="180"/>
    </row>
    <row r="10" spans="1:6" ht="14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</row>
    <row r="11" spans="1:6" ht="54" customHeight="1">
      <c r="A11" s="49">
        <v>1</v>
      </c>
      <c r="B11" s="38" t="s">
        <v>215</v>
      </c>
      <c r="C11" s="47">
        <v>3</v>
      </c>
      <c r="D11" s="47">
        <v>12</v>
      </c>
      <c r="E11" s="47">
        <v>50</v>
      </c>
      <c r="F11" s="47">
        <v>1900</v>
      </c>
    </row>
    <row r="12" spans="1:6" ht="14.25">
      <c r="A12" s="184" t="s">
        <v>203</v>
      </c>
      <c r="B12" s="185"/>
      <c r="C12" s="46" t="s">
        <v>204</v>
      </c>
      <c r="D12" s="46" t="s">
        <v>204</v>
      </c>
      <c r="E12" s="46" t="s">
        <v>204</v>
      </c>
      <c r="F12" s="145">
        <f>F11</f>
        <v>1900</v>
      </c>
    </row>
  </sheetData>
  <sheetProtection/>
  <mergeCells count="11">
    <mergeCell ref="D7:D9"/>
    <mergeCell ref="E7:E9"/>
    <mergeCell ref="F7:F9"/>
    <mergeCell ref="A12:B12"/>
    <mergeCell ref="A1:F1"/>
    <mergeCell ref="A2:B2"/>
    <mergeCell ref="A4:C4"/>
    <mergeCell ref="A6:F6"/>
    <mergeCell ref="A7:A9"/>
    <mergeCell ref="B7:B9"/>
    <mergeCell ref="C7:C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4">
      <selection activeCell="C14" sqref="C14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4" width="18.5" style="45" customWidth="1"/>
    <col min="5" max="16384" width="9.33203125" style="45" customWidth="1"/>
  </cols>
  <sheetData>
    <row r="1" spans="1:4" ht="24" customHeight="1">
      <c r="A1" s="181" t="s">
        <v>237</v>
      </c>
      <c r="B1" s="181"/>
      <c r="C1" s="181"/>
      <c r="D1" s="181"/>
    </row>
    <row r="2" spans="1:4" ht="20.25" customHeight="1">
      <c r="A2" s="182" t="s">
        <v>206</v>
      </c>
      <c r="B2" s="182"/>
      <c r="C2" s="111">
        <v>119</v>
      </c>
      <c r="D2" s="48"/>
    </row>
    <row r="4" spans="1:4" ht="20.25" customHeight="1">
      <c r="A4" s="182" t="s">
        <v>205</v>
      </c>
      <c r="B4" s="182"/>
      <c r="C4" s="52" t="s">
        <v>413</v>
      </c>
      <c r="D4" s="48"/>
    </row>
    <row r="6" spans="1:4" ht="63.75" customHeight="1">
      <c r="A6" s="186" t="s">
        <v>220</v>
      </c>
      <c r="B6" s="186"/>
      <c r="C6" s="186"/>
      <c r="D6" s="186"/>
    </row>
    <row r="7" spans="1:4" ht="51.75" customHeight="1">
      <c r="A7" s="53" t="s">
        <v>193</v>
      </c>
      <c r="B7" s="37" t="s">
        <v>221</v>
      </c>
      <c r="C7" s="37" t="s">
        <v>222</v>
      </c>
      <c r="D7" s="37" t="s">
        <v>223</v>
      </c>
    </row>
    <row r="8" spans="1:4" ht="14.25">
      <c r="A8" s="46">
        <v>1</v>
      </c>
      <c r="B8" s="46">
        <v>2</v>
      </c>
      <c r="C8" s="46">
        <v>3</v>
      </c>
      <c r="D8" s="46">
        <v>4</v>
      </c>
    </row>
    <row r="9" spans="1:4" ht="36.75" customHeight="1">
      <c r="A9" s="54">
        <v>1</v>
      </c>
      <c r="B9" s="55" t="s">
        <v>224</v>
      </c>
      <c r="C9" s="53" t="s">
        <v>124</v>
      </c>
      <c r="D9" s="47"/>
    </row>
    <row r="10" spans="1:4" ht="21" customHeight="1">
      <c r="A10" s="49" t="s">
        <v>108</v>
      </c>
      <c r="B10" s="38" t="s">
        <v>225</v>
      </c>
      <c r="C10" s="47">
        <v>15036201.38</v>
      </c>
      <c r="D10" s="47">
        <f>C10*22%</f>
        <v>3307964.3036</v>
      </c>
    </row>
    <row r="11" spans="1:4" ht="21" customHeight="1">
      <c r="A11" s="49" t="s">
        <v>110</v>
      </c>
      <c r="B11" s="38" t="s">
        <v>226</v>
      </c>
      <c r="C11" s="47"/>
      <c r="D11" s="47"/>
    </row>
    <row r="12" spans="1:4" ht="61.5" customHeight="1">
      <c r="A12" s="49" t="s">
        <v>214</v>
      </c>
      <c r="B12" s="38" t="s">
        <v>227</v>
      </c>
      <c r="C12" s="47"/>
      <c r="D12" s="47"/>
    </row>
    <row r="13" spans="1:4" ht="48.75" customHeight="1">
      <c r="A13" s="54">
        <v>2</v>
      </c>
      <c r="B13" s="55" t="s">
        <v>228</v>
      </c>
      <c r="C13" s="53" t="s">
        <v>124</v>
      </c>
      <c r="D13" s="47"/>
    </row>
    <row r="14" spans="1:4" ht="68.25" customHeight="1">
      <c r="A14" s="49"/>
      <c r="B14" s="38" t="s">
        <v>229</v>
      </c>
      <c r="C14" s="47">
        <f>C10</f>
        <v>15036201.38</v>
      </c>
      <c r="D14" s="47">
        <f>C14*2.9%</f>
        <v>436049.84002</v>
      </c>
    </row>
    <row r="15" spans="1:4" ht="46.5" customHeight="1">
      <c r="A15" s="49"/>
      <c r="B15" s="38" t="s">
        <v>230</v>
      </c>
      <c r="C15" s="47"/>
      <c r="D15" s="47"/>
    </row>
    <row r="16" spans="1:4" ht="62.25" customHeight="1">
      <c r="A16" s="49"/>
      <c r="B16" s="38" t="s">
        <v>231</v>
      </c>
      <c r="C16" s="47">
        <f>C14</f>
        <v>15036201.38</v>
      </c>
      <c r="D16" s="47">
        <f>C16*0.2%</f>
        <v>30072.40276</v>
      </c>
    </row>
    <row r="17" spans="1:4" ht="60" customHeight="1">
      <c r="A17" s="49"/>
      <c r="B17" s="38" t="s">
        <v>232</v>
      </c>
      <c r="C17" s="47"/>
      <c r="D17" s="47"/>
    </row>
    <row r="18" spans="1:4" ht="54" customHeight="1">
      <c r="A18" s="54">
        <v>3</v>
      </c>
      <c r="B18" s="55" t="s">
        <v>233</v>
      </c>
      <c r="C18" s="47">
        <f>C16</f>
        <v>15036201.38</v>
      </c>
      <c r="D18" s="56">
        <f>C18*5.1%</f>
        <v>766846.27038</v>
      </c>
    </row>
    <row r="19" spans="1:4" ht="14.25">
      <c r="A19" s="184" t="s">
        <v>203</v>
      </c>
      <c r="B19" s="185"/>
      <c r="C19" s="53" t="s">
        <v>124</v>
      </c>
      <c r="D19" s="144">
        <f>D18+D16+D14+D10</f>
        <v>4540932.81676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4" width="21.16015625" style="45" customWidth="1"/>
    <col min="5" max="5" width="17.16015625" style="45" customWidth="1"/>
    <col min="6" max="16384" width="9.33203125" style="45" customWidth="1"/>
  </cols>
  <sheetData>
    <row r="1" spans="1:5" ht="24" customHeight="1">
      <c r="A1" s="181" t="s">
        <v>238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48"/>
      <c r="D2" s="48"/>
      <c r="E2" s="48"/>
    </row>
    <row r="4" spans="1:5" ht="20.25" customHeight="1">
      <c r="A4" s="182" t="s">
        <v>205</v>
      </c>
      <c r="B4" s="182"/>
      <c r="C4" s="52"/>
      <c r="D4" s="48"/>
      <c r="E4" s="48"/>
    </row>
    <row r="6" spans="1:5" ht="51.75" customHeight="1">
      <c r="A6" s="53" t="s">
        <v>193</v>
      </c>
      <c r="B6" s="37" t="s">
        <v>21</v>
      </c>
      <c r="C6" s="37" t="s">
        <v>239</v>
      </c>
      <c r="D6" s="37" t="s">
        <v>240</v>
      </c>
      <c r="E6" s="37" t="s">
        <v>241</v>
      </c>
    </row>
    <row r="7" spans="1:5" ht="14.2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21" customHeight="1">
      <c r="A8" s="54"/>
      <c r="B8" s="55"/>
      <c r="C8" s="53"/>
      <c r="D8" s="47"/>
      <c r="E8" s="47"/>
    </row>
    <row r="9" spans="1:5" ht="21" customHeight="1">
      <c r="A9" s="49"/>
      <c r="B9" s="38"/>
      <c r="C9" s="47"/>
      <c r="D9" s="47"/>
      <c r="E9" s="47"/>
    </row>
    <row r="10" spans="1:5" ht="21" customHeight="1">
      <c r="A10" s="49"/>
      <c r="B10" s="38"/>
      <c r="C10" s="47"/>
      <c r="D10" s="47"/>
      <c r="E10" s="47"/>
    </row>
    <row r="11" spans="1:5" ht="14.25">
      <c r="A11" s="184" t="s">
        <v>203</v>
      </c>
      <c r="B11" s="185"/>
      <c r="C11" s="53" t="s">
        <v>124</v>
      </c>
      <c r="D11" s="53" t="s">
        <v>124</v>
      </c>
      <c r="E11" s="47"/>
    </row>
  </sheetData>
  <sheetProtection/>
  <mergeCells count="4">
    <mergeCell ref="A2:B2"/>
    <mergeCell ref="A4:B4"/>
    <mergeCell ref="A11:B11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115" zoomScaleNormal="115" zoomScalePageLayoutView="0" workbookViewId="0" topLeftCell="A7">
      <selection activeCell="D21" sqref="D21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4" width="21.16015625" style="45" customWidth="1"/>
    <col min="5" max="5" width="17.16015625" style="45" customWidth="1"/>
    <col min="6" max="16384" width="9.33203125" style="45" customWidth="1"/>
  </cols>
  <sheetData>
    <row r="1" spans="1:5" ht="24" customHeight="1">
      <c r="A1" s="181" t="s">
        <v>242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111">
        <v>850</v>
      </c>
      <c r="D2" s="111">
        <v>851</v>
      </c>
      <c r="E2" s="111">
        <v>852</v>
      </c>
    </row>
    <row r="4" spans="1:5" ht="20.25" customHeight="1">
      <c r="A4" s="182" t="s">
        <v>205</v>
      </c>
      <c r="B4" s="182"/>
      <c r="C4" s="52" t="s">
        <v>411</v>
      </c>
      <c r="D4" s="48"/>
      <c r="E4" s="48"/>
    </row>
    <row r="6" spans="1:5" ht="24" customHeight="1">
      <c r="A6" s="178" t="s">
        <v>253</v>
      </c>
      <c r="B6" s="178"/>
      <c r="C6" s="178"/>
      <c r="D6" s="178"/>
      <c r="E6" s="178"/>
    </row>
    <row r="7" spans="1:5" ht="99" customHeight="1">
      <c r="A7" s="53" t="s">
        <v>193</v>
      </c>
      <c r="B7" s="37" t="s">
        <v>207</v>
      </c>
      <c r="C7" s="37" t="s">
        <v>243</v>
      </c>
      <c r="D7" s="37" t="s">
        <v>244</v>
      </c>
      <c r="E7" s="37" t="s">
        <v>245</v>
      </c>
    </row>
    <row r="8" spans="1:5" ht="14.2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0.75" customHeight="1">
      <c r="A9" s="49">
        <v>1</v>
      </c>
      <c r="B9" s="38" t="s">
        <v>246</v>
      </c>
      <c r="C9" s="53"/>
      <c r="D9" s="47"/>
      <c r="E9" s="47"/>
    </row>
    <row r="10" spans="1:5" ht="21" customHeight="1">
      <c r="A10" s="49"/>
      <c r="B10" s="50" t="s">
        <v>247</v>
      </c>
      <c r="C10" s="47"/>
      <c r="D10" s="47"/>
      <c r="E10" s="47"/>
    </row>
    <row r="11" spans="1:5" ht="21" customHeight="1">
      <c r="A11" s="49"/>
      <c r="B11" s="57" t="s">
        <v>248</v>
      </c>
      <c r="C11" s="47"/>
      <c r="D11" s="47"/>
      <c r="E11" s="47"/>
    </row>
    <row r="12" spans="1:5" ht="21" customHeight="1">
      <c r="A12" s="49"/>
      <c r="B12" s="50" t="s">
        <v>249</v>
      </c>
      <c r="C12" s="47"/>
      <c r="D12" s="47"/>
      <c r="E12" s="47"/>
    </row>
    <row r="13" spans="1:5" ht="21" customHeight="1">
      <c r="A13" s="49"/>
      <c r="B13" s="57" t="s">
        <v>248</v>
      </c>
      <c r="C13" s="47"/>
      <c r="D13" s="47"/>
      <c r="E13" s="47"/>
    </row>
    <row r="14" spans="1:5" ht="14.25">
      <c r="A14" s="184" t="s">
        <v>203</v>
      </c>
      <c r="B14" s="185"/>
      <c r="C14" s="53"/>
      <c r="D14" s="53" t="s">
        <v>124</v>
      </c>
      <c r="E14" s="47"/>
    </row>
    <row r="16" spans="1:5" ht="21.75" customHeight="1">
      <c r="A16" s="178" t="s">
        <v>254</v>
      </c>
      <c r="B16" s="178"/>
      <c r="C16" s="178"/>
      <c r="D16" s="178"/>
      <c r="E16" s="178"/>
    </row>
    <row r="17" spans="1:5" ht="42.75">
      <c r="A17" s="53" t="s">
        <v>193</v>
      </c>
      <c r="B17" s="37" t="s">
        <v>207</v>
      </c>
      <c r="C17" s="37" t="s">
        <v>251</v>
      </c>
      <c r="D17" s="37" t="s">
        <v>244</v>
      </c>
      <c r="E17" s="37" t="s">
        <v>252</v>
      </c>
    </row>
    <row r="18" spans="1:5" ht="14.25">
      <c r="A18" s="46">
        <v>1</v>
      </c>
      <c r="B18" s="46">
        <v>2</v>
      </c>
      <c r="C18" s="46">
        <v>3</v>
      </c>
      <c r="D18" s="46">
        <v>4</v>
      </c>
      <c r="E18" s="46">
        <v>5</v>
      </c>
    </row>
    <row r="19" spans="1:5" ht="18" customHeight="1">
      <c r="A19" s="49">
        <v>1</v>
      </c>
      <c r="B19" s="38" t="s">
        <v>250</v>
      </c>
      <c r="C19" s="53">
        <v>44095197</v>
      </c>
      <c r="D19" s="110">
        <v>1.5</v>
      </c>
      <c r="E19" s="47">
        <f>C19*D19/100</f>
        <v>661427.955</v>
      </c>
    </row>
    <row r="20" spans="1:5" ht="14.25">
      <c r="A20" s="49"/>
      <c r="B20" s="50"/>
      <c r="C20" s="47"/>
      <c r="D20" s="47"/>
      <c r="E20" s="47"/>
    </row>
    <row r="21" spans="1:5" ht="14.25">
      <c r="A21" s="49"/>
      <c r="B21" s="57"/>
      <c r="C21" s="47"/>
      <c r="D21" s="47"/>
      <c r="E21" s="47"/>
    </row>
    <row r="22" spans="1:5" ht="14.25">
      <c r="A22" s="184" t="s">
        <v>203</v>
      </c>
      <c r="B22" s="185"/>
      <c r="C22" s="53" t="s">
        <v>124</v>
      </c>
      <c r="D22" s="53" t="s">
        <v>124</v>
      </c>
      <c r="E22" s="47">
        <f>E19</f>
        <v>661427.955</v>
      </c>
    </row>
    <row r="24" spans="1:5" ht="24" customHeight="1">
      <c r="A24" s="178" t="s">
        <v>255</v>
      </c>
      <c r="B24" s="178"/>
      <c r="C24" s="178"/>
      <c r="D24" s="178"/>
      <c r="E24" s="178"/>
    </row>
    <row r="25" spans="1:5" ht="34.5" customHeight="1">
      <c r="A25" s="53" t="s">
        <v>193</v>
      </c>
      <c r="B25" s="37" t="s">
        <v>207</v>
      </c>
      <c r="C25" s="37" t="s">
        <v>243</v>
      </c>
      <c r="D25" s="37" t="s">
        <v>244</v>
      </c>
      <c r="E25" s="37" t="s">
        <v>252</v>
      </c>
    </row>
    <row r="26" spans="1:5" ht="14.25">
      <c r="A26" s="46">
        <v>1</v>
      </c>
      <c r="B26" s="46">
        <v>2</v>
      </c>
      <c r="C26" s="46">
        <v>3</v>
      </c>
      <c r="D26" s="46">
        <v>4</v>
      </c>
      <c r="E26" s="46">
        <v>5</v>
      </c>
    </row>
    <row r="27" spans="1:5" ht="14.25">
      <c r="A27" s="49">
        <v>1</v>
      </c>
      <c r="B27" s="38" t="s">
        <v>414</v>
      </c>
      <c r="C27" s="53">
        <v>2410400</v>
      </c>
      <c r="D27" s="117">
        <v>1</v>
      </c>
      <c r="E27" s="47">
        <f>C27*D27/100</f>
        <v>24104</v>
      </c>
    </row>
    <row r="28" spans="1:5" ht="28.5">
      <c r="A28" s="49">
        <v>2</v>
      </c>
      <c r="B28" s="38" t="s">
        <v>415</v>
      </c>
      <c r="C28" s="47"/>
      <c r="D28" s="47"/>
      <c r="E28" s="47">
        <v>3646</v>
      </c>
    </row>
    <row r="29" spans="1:5" ht="14.25">
      <c r="A29" s="49" t="s">
        <v>68</v>
      </c>
      <c r="B29" s="57" t="s">
        <v>68</v>
      </c>
      <c r="C29" s="47"/>
      <c r="D29" s="47"/>
      <c r="E29" s="47"/>
    </row>
    <row r="30" spans="1:5" ht="14.25">
      <c r="A30" s="184" t="s">
        <v>203</v>
      </c>
      <c r="B30" s="185"/>
      <c r="C30" s="53" t="s">
        <v>124</v>
      </c>
      <c r="D30" s="53" t="s">
        <v>124</v>
      </c>
      <c r="E30" s="47">
        <f>E27+E28</f>
        <v>27750</v>
      </c>
    </row>
  </sheetData>
  <sheetProtection/>
  <mergeCells count="9">
    <mergeCell ref="A22:B22"/>
    <mergeCell ref="A24:E24"/>
    <mergeCell ref="A30:B30"/>
    <mergeCell ref="A1:E1"/>
    <mergeCell ref="A2:B2"/>
    <mergeCell ref="A4:B4"/>
    <mergeCell ref="A14:B14"/>
    <mergeCell ref="A6:E6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4" width="21.16015625" style="45" customWidth="1"/>
    <col min="5" max="5" width="17.16015625" style="45" customWidth="1"/>
    <col min="6" max="16384" width="9.33203125" style="45" customWidth="1"/>
  </cols>
  <sheetData>
    <row r="1" spans="1:5" ht="24" customHeight="1">
      <c r="A1" s="181" t="s">
        <v>256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48">
        <v>0</v>
      </c>
      <c r="D2" s="48"/>
      <c r="E2" s="48"/>
    </row>
    <row r="4" spans="1:5" ht="20.25" customHeight="1">
      <c r="A4" s="182" t="s">
        <v>205</v>
      </c>
      <c r="B4" s="182"/>
      <c r="C4" s="52"/>
      <c r="D4" s="48"/>
      <c r="E4" s="48"/>
    </row>
    <row r="6" spans="1:5" ht="56.25" customHeight="1">
      <c r="A6" s="53" t="s">
        <v>193</v>
      </c>
      <c r="B6" s="37" t="s">
        <v>21</v>
      </c>
      <c r="C6" s="37" t="s">
        <v>239</v>
      </c>
      <c r="D6" s="37" t="s">
        <v>240</v>
      </c>
      <c r="E6" s="37" t="s">
        <v>241</v>
      </c>
    </row>
    <row r="7" spans="1:5" ht="14.2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21" customHeight="1">
      <c r="A8" s="49"/>
      <c r="B8" s="50"/>
      <c r="C8" s="47"/>
      <c r="D8" s="47"/>
      <c r="E8" s="47"/>
    </row>
    <row r="9" spans="1:5" ht="21" customHeight="1">
      <c r="A9" s="49"/>
      <c r="B9" s="57"/>
      <c r="C9" s="47"/>
      <c r="D9" s="47"/>
      <c r="E9" s="47"/>
    </row>
    <row r="10" spans="1:5" ht="21" customHeight="1">
      <c r="A10" s="49"/>
      <c r="B10" s="50"/>
      <c r="C10" s="47"/>
      <c r="D10" s="47"/>
      <c r="E10" s="47"/>
    </row>
    <row r="11" spans="1:5" ht="14.25">
      <c r="A11" s="184" t="s">
        <v>203</v>
      </c>
      <c r="B11" s="185"/>
      <c r="C11" s="53" t="s">
        <v>124</v>
      </c>
      <c r="D11" s="53" t="s">
        <v>124</v>
      </c>
      <c r="E11" s="47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15" zoomScaleNormal="115" zoomScaleSheetLayoutView="115" zoomScalePageLayoutView="0" workbookViewId="0" topLeftCell="A25">
      <selection activeCell="A1" sqref="A1:G32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1</v>
      </c>
    </row>
    <row r="3" spans="1:7" ht="24.7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>
      <c r="A4" s="3"/>
      <c r="B4" s="3"/>
      <c r="C4" s="3"/>
      <c r="D4" s="3"/>
      <c r="E4" s="3"/>
      <c r="F4" s="3"/>
      <c r="G4" s="5" t="s">
        <v>63</v>
      </c>
    </row>
    <row r="5" spans="1:7" ht="42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392</v>
      </c>
    </row>
    <row r="6" spans="1:7" ht="14.2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520</v>
      </c>
    </row>
    <row r="7" spans="1:7" ht="14.25" customHeight="1">
      <c r="A7" s="3" t="s">
        <v>0</v>
      </c>
      <c r="B7" s="155" t="s">
        <v>2</v>
      </c>
      <c r="C7" s="155"/>
      <c r="D7" s="155"/>
      <c r="E7" s="155"/>
      <c r="F7" s="3" t="s">
        <v>0</v>
      </c>
      <c r="G7" s="3" t="s">
        <v>0</v>
      </c>
    </row>
    <row r="8" spans="1:7" ht="21" customHeight="1">
      <c r="A8" s="3" t="s">
        <v>0</v>
      </c>
      <c r="B8" s="155" t="s">
        <v>0</v>
      </c>
      <c r="C8" s="155"/>
      <c r="D8" s="155"/>
      <c r="E8" s="155"/>
      <c r="F8" s="3" t="s">
        <v>0</v>
      </c>
      <c r="G8" s="3" t="s">
        <v>0</v>
      </c>
    </row>
    <row r="9" spans="1:7" ht="14.25" customHeight="1">
      <c r="A9" s="3" t="s">
        <v>0</v>
      </c>
      <c r="B9" s="154" t="s">
        <v>393</v>
      </c>
      <c r="C9" s="154"/>
      <c r="D9" s="154"/>
      <c r="E9" s="154"/>
      <c r="F9" s="3" t="s">
        <v>0</v>
      </c>
      <c r="G9" s="3" t="s">
        <v>0</v>
      </c>
    </row>
    <row r="10" spans="1:7" ht="21" customHeight="1">
      <c r="A10" s="3" t="s">
        <v>0</v>
      </c>
      <c r="B10" s="155" t="s">
        <v>0</v>
      </c>
      <c r="C10" s="155"/>
      <c r="D10" s="155"/>
      <c r="E10" s="155"/>
      <c r="F10" s="3" t="s">
        <v>0</v>
      </c>
      <c r="G10" s="3" t="s">
        <v>0</v>
      </c>
    </row>
    <row r="11" spans="1:7" ht="12.75" customHeight="1">
      <c r="A11" s="3" t="s">
        <v>0</v>
      </c>
      <c r="B11" s="155" t="s">
        <v>64</v>
      </c>
      <c r="C11" s="155"/>
      <c r="D11" s="155"/>
      <c r="E11" s="155"/>
      <c r="F11" s="3" t="s">
        <v>0</v>
      </c>
      <c r="G11" s="3" t="s">
        <v>0</v>
      </c>
    </row>
    <row r="12" spans="1:7" ht="18" customHeight="1">
      <c r="A12" s="3" t="s">
        <v>0</v>
      </c>
      <c r="B12" s="154" t="s">
        <v>0</v>
      </c>
      <c r="C12" s="154"/>
      <c r="D12" s="154"/>
      <c r="E12" s="154"/>
      <c r="F12" s="3" t="s">
        <v>0</v>
      </c>
      <c r="G12" s="3" t="s">
        <v>0</v>
      </c>
    </row>
    <row r="13" spans="1:7" ht="12.75" customHeight="1">
      <c r="A13" s="3" t="s">
        <v>0</v>
      </c>
      <c r="B13" s="154" t="s">
        <v>521</v>
      </c>
      <c r="C13" s="154"/>
      <c r="D13" s="154"/>
      <c r="E13" s="154"/>
      <c r="F13" s="3" t="s">
        <v>0</v>
      </c>
      <c r="G13" s="3" t="s">
        <v>0</v>
      </c>
    </row>
    <row r="14" spans="1:7" ht="21" customHeight="1">
      <c r="A14" s="3" t="s">
        <v>0</v>
      </c>
      <c r="B14" s="154" t="s">
        <v>0</v>
      </c>
      <c r="C14" s="154"/>
      <c r="D14" s="154"/>
      <c r="E14" s="3" t="s">
        <v>0</v>
      </c>
      <c r="F14" s="3" t="s">
        <v>0</v>
      </c>
      <c r="G14" s="3" t="s">
        <v>0</v>
      </c>
    </row>
    <row r="15" spans="1:7" ht="28.5" customHeight="1">
      <c r="A15" s="3" t="s">
        <v>3</v>
      </c>
      <c r="B15" s="156" t="s">
        <v>394</v>
      </c>
      <c r="C15" s="156"/>
      <c r="D15" s="156"/>
      <c r="E15" s="156"/>
      <c r="F15" s="156"/>
      <c r="G15" s="156"/>
    </row>
    <row r="16" spans="1:7" ht="41.25" customHeight="1">
      <c r="A16" s="3" t="s">
        <v>65</v>
      </c>
      <c r="B16" s="156" t="s">
        <v>66</v>
      </c>
      <c r="C16" s="156"/>
      <c r="D16" s="156"/>
      <c r="E16" s="156"/>
      <c r="F16" s="156"/>
      <c r="G16" s="156"/>
    </row>
    <row r="17" spans="1:7" ht="21" customHeight="1">
      <c r="A17" s="3" t="s">
        <v>4</v>
      </c>
      <c r="B17" s="156" t="s">
        <v>416</v>
      </c>
      <c r="C17" s="156"/>
      <c r="D17" s="156"/>
      <c r="E17" s="156"/>
      <c r="F17" s="156"/>
      <c r="G17" s="156"/>
    </row>
    <row r="18" spans="1:7" ht="21" customHeight="1">
      <c r="A18" s="3"/>
      <c r="B18" s="157" t="s">
        <v>0</v>
      </c>
      <c r="C18" s="157"/>
      <c r="D18" s="157"/>
      <c r="E18" s="157"/>
      <c r="F18" s="157"/>
      <c r="G18" s="157"/>
    </row>
    <row r="19" spans="1:7" ht="28.5" customHeight="1">
      <c r="A19" s="3" t="s">
        <v>5</v>
      </c>
      <c r="B19" s="156" t="s">
        <v>395</v>
      </c>
      <c r="C19" s="156"/>
      <c r="D19" s="4" t="s">
        <v>0</v>
      </c>
      <c r="E19" s="157" t="s">
        <v>6</v>
      </c>
      <c r="F19" s="157"/>
      <c r="G19" s="4">
        <v>324501001</v>
      </c>
    </row>
    <row r="20" spans="1:7" ht="21" customHeight="1">
      <c r="A20" s="3" t="s">
        <v>0</v>
      </c>
      <c r="B20" s="157" t="s">
        <v>0</v>
      </c>
      <c r="C20" s="157"/>
      <c r="D20" s="3" t="s">
        <v>0</v>
      </c>
      <c r="E20" s="157" t="s">
        <v>0</v>
      </c>
      <c r="F20" s="157"/>
      <c r="G20" s="3" t="s">
        <v>0</v>
      </c>
    </row>
    <row r="21" spans="1:7" ht="14.25" customHeight="1">
      <c r="A21" s="3" t="s">
        <v>7</v>
      </c>
      <c r="B21" s="156" t="s">
        <v>447</v>
      </c>
      <c r="C21" s="156"/>
      <c r="D21" s="156"/>
      <c r="E21" s="156"/>
      <c r="F21" s="156"/>
      <c r="G21" s="156"/>
    </row>
    <row r="22" spans="1:7" ht="21" customHeight="1">
      <c r="A22" s="3" t="s">
        <v>0</v>
      </c>
      <c r="B22" s="157" t="s">
        <v>0</v>
      </c>
      <c r="C22" s="157"/>
      <c r="D22" s="157"/>
      <c r="E22" s="157"/>
      <c r="F22" s="157"/>
      <c r="G22" s="157"/>
    </row>
    <row r="23" spans="1:7" ht="14.25" customHeight="1">
      <c r="A23" s="3" t="s">
        <v>8</v>
      </c>
      <c r="B23" s="6" t="s">
        <v>9</v>
      </c>
      <c r="C23" s="3" t="s">
        <v>0</v>
      </c>
      <c r="D23" s="3" t="s">
        <v>0</v>
      </c>
      <c r="E23" s="3" t="s">
        <v>10</v>
      </c>
      <c r="F23" s="6" t="s">
        <v>11</v>
      </c>
      <c r="G23" s="3" t="s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18"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  <mergeCell ref="B13:E13"/>
    <mergeCell ref="B14:D14"/>
    <mergeCell ref="B7:E7"/>
    <mergeCell ref="B8:E8"/>
    <mergeCell ref="B9:E9"/>
    <mergeCell ref="B10:E10"/>
    <mergeCell ref="B11:E11"/>
    <mergeCell ref="B12:E1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5" style="45" customWidth="1"/>
    <col min="4" max="4" width="21.16015625" style="45" customWidth="1"/>
    <col min="5" max="5" width="17.16015625" style="45" customWidth="1"/>
    <col min="6" max="16384" width="9.33203125" style="45" customWidth="1"/>
  </cols>
  <sheetData>
    <row r="1" spans="1:5" ht="24" customHeight="1">
      <c r="A1" s="181" t="s">
        <v>257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48">
        <v>0</v>
      </c>
      <c r="D2" s="48"/>
      <c r="E2" s="48"/>
    </row>
    <row r="4" spans="1:5" ht="20.25" customHeight="1">
      <c r="A4" s="182" t="s">
        <v>205</v>
      </c>
      <c r="B4" s="182"/>
      <c r="C4" s="52"/>
      <c r="D4" s="48"/>
      <c r="E4" s="48"/>
    </row>
    <row r="6" spans="1:5" ht="56.25" customHeight="1">
      <c r="A6" s="53" t="s">
        <v>193</v>
      </c>
      <c r="B6" s="37" t="s">
        <v>21</v>
      </c>
      <c r="C6" s="37" t="s">
        <v>239</v>
      </c>
      <c r="D6" s="37" t="s">
        <v>240</v>
      </c>
      <c r="E6" s="37" t="s">
        <v>241</v>
      </c>
    </row>
    <row r="7" spans="1:5" ht="14.2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21" customHeight="1">
      <c r="A8" s="49">
        <v>1</v>
      </c>
      <c r="B8" s="50"/>
      <c r="C8" s="47"/>
      <c r="D8" s="47"/>
      <c r="E8" s="47"/>
    </row>
    <row r="9" spans="1:5" ht="21" customHeight="1">
      <c r="A9" s="49"/>
      <c r="B9" s="57"/>
      <c r="C9" s="47"/>
      <c r="D9" s="47"/>
      <c r="E9" s="47"/>
    </row>
    <row r="10" spans="1:5" ht="21" customHeight="1">
      <c r="A10" s="49"/>
      <c r="B10" s="50"/>
      <c r="C10" s="47"/>
      <c r="D10" s="47"/>
      <c r="E10" s="47"/>
    </row>
    <row r="11" spans="1:5" ht="14.25">
      <c r="A11" s="184" t="s">
        <v>203</v>
      </c>
      <c r="B11" s="185"/>
      <c r="C11" s="53" t="s">
        <v>124</v>
      </c>
      <c r="D11" s="53" t="s">
        <v>124</v>
      </c>
      <c r="E11" s="47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1">
      <selection activeCell="F9" sqref="F9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6" width="20.16015625" style="45" customWidth="1"/>
    <col min="7" max="16384" width="9.33203125" style="45" customWidth="1"/>
  </cols>
  <sheetData>
    <row r="1" spans="1:6" ht="24" customHeight="1">
      <c r="A1" s="181" t="s">
        <v>258</v>
      </c>
      <c r="B1" s="181"/>
      <c r="C1" s="181"/>
      <c r="D1" s="181"/>
      <c r="E1" s="181"/>
      <c r="F1" s="181"/>
    </row>
    <row r="2" spans="1:6" ht="20.25" customHeight="1">
      <c r="A2" s="182" t="s">
        <v>206</v>
      </c>
      <c r="B2" s="182"/>
      <c r="C2" s="111">
        <v>244</v>
      </c>
      <c r="D2" s="48"/>
      <c r="E2" s="48"/>
      <c r="F2" s="48"/>
    </row>
    <row r="4" spans="1:6" ht="20.25" customHeight="1">
      <c r="A4" s="182" t="s">
        <v>205</v>
      </c>
      <c r="B4" s="182"/>
      <c r="C4" s="52" t="s">
        <v>411</v>
      </c>
      <c r="D4" s="48"/>
      <c r="E4" s="48"/>
      <c r="F4" s="48"/>
    </row>
    <row r="6" spans="1:6" ht="20.25" customHeight="1">
      <c r="A6" s="178" t="s">
        <v>262</v>
      </c>
      <c r="B6" s="178"/>
      <c r="C6" s="178"/>
      <c r="D6" s="178"/>
      <c r="E6" s="178"/>
      <c r="F6" s="178"/>
    </row>
    <row r="7" spans="1:6" ht="56.25" customHeight="1">
      <c r="A7" s="53" t="s">
        <v>193</v>
      </c>
      <c r="B7" s="37" t="s">
        <v>207</v>
      </c>
      <c r="C7" s="37" t="s">
        <v>259</v>
      </c>
      <c r="D7" s="37" t="s">
        <v>260</v>
      </c>
      <c r="E7" s="37" t="s">
        <v>261</v>
      </c>
      <c r="F7" s="37" t="s">
        <v>212</v>
      </c>
    </row>
    <row r="8" spans="1:6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ht="48" customHeight="1">
      <c r="A9" s="49"/>
      <c r="B9" s="58" t="s">
        <v>468</v>
      </c>
      <c r="C9" s="109">
        <v>1</v>
      </c>
      <c r="D9" s="109">
        <v>12</v>
      </c>
      <c r="E9" s="47">
        <v>2500</v>
      </c>
      <c r="F9" s="47">
        <f>C9*D9*E9</f>
        <v>30000</v>
      </c>
    </row>
    <row r="10" spans="1:6" ht="35.25" customHeight="1">
      <c r="A10" s="49"/>
      <c r="B10" s="58" t="s">
        <v>467</v>
      </c>
      <c r="C10" s="109">
        <v>1</v>
      </c>
      <c r="D10" s="109">
        <v>12</v>
      </c>
      <c r="E10" s="47">
        <v>3500</v>
      </c>
      <c r="F10" s="47">
        <v>42000</v>
      </c>
    </row>
    <row r="11" spans="1:6" ht="21" customHeight="1">
      <c r="A11" s="49"/>
      <c r="B11" s="58"/>
      <c r="C11" s="47"/>
      <c r="D11" s="47"/>
      <c r="E11" s="47"/>
      <c r="F11" s="47"/>
    </row>
    <row r="12" spans="1:6" ht="14.25">
      <c r="A12" s="184" t="s">
        <v>203</v>
      </c>
      <c r="B12" s="185"/>
      <c r="C12" s="53" t="s">
        <v>124</v>
      </c>
      <c r="D12" s="53" t="s">
        <v>124</v>
      </c>
      <c r="E12" s="53" t="s">
        <v>124</v>
      </c>
      <c r="F12" s="47">
        <f>F10+F9</f>
        <v>72000</v>
      </c>
    </row>
    <row r="13" spans="1:6" ht="14.25">
      <c r="A13" s="118"/>
      <c r="B13" s="118"/>
      <c r="C13" s="119"/>
      <c r="D13" s="119"/>
      <c r="E13" s="119"/>
      <c r="F13" s="120"/>
    </row>
    <row r="14" spans="1:6" ht="14.25">
      <c r="A14" s="181" t="s">
        <v>258</v>
      </c>
      <c r="B14" s="181"/>
      <c r="C14" s="181"/>
      <c r="D14" s="181"/>
      <c r="E14" s="181"/>
      <c r="F14" s="181"/>
    </row>
    <row r="15" spans="1:6" ht="14.25">
      <c r="A15" s="182" t="s">
        <v>206</v>
      </c>
      <c r="B15" s="182"/>
      <c r="C15" s="111">
        <v>244</v>
      </c>
      <c r="D15" s="48"/>
      <c r="E15" s="48"/>
      <c r="F15" s="48"/>
    </row>
    <row r="17" spans="1:6" ht="14.25">
      <c r="A17" s="182" t="s">
        <v>205</v>
      </c>
      <c r="B17" s="182"/>
      <c r="C17" s="52" t="s">
        <v>469</v>
      </c>
      <c r="D17" s="48"/>
      <c r="E17" s="48"/>
      <c r="F17" s="48"/>
    </row>
    <row r="19" spans="1:6" ht="14.25">
      <c r="A19" s="178" t="s">
        <v>262</v>
      </c>
      <c r="B19" s="178"/>
      <c r="C19" s="178"/>
      <c r="D19" s="178"/>
      <c r="E19" s="178"/>
      <c r="F19" s="178"/>
    </row>
    <row r="20" spans="1:6" ht="28.5">
      <c r="A20" s="112" t="s">
        <v>193</v>
      </c>
      <c r="B20" s="113" t="s">
        <v>207</v>
      </c>
      <c r="C20" s="113" t="s">
        <v>259</v>
      </c>
      <c r="D20" s="113" t="s">
        <v>260</v>
      </c>
      <c r="E20" s="113" t="s">
        <v>261</v>
      </c>
      <c r="F20" s="113" t="s">
        <v>212</v>
      </c>
    </row>
    <row r="21" spans="1:6" ht="14.25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</row>
    <row r="22" spans="1:6" ht="57">
      <c r="A22" s="49"/>
      <c r="B22" s="58" t="s">
        <v>470</v>
      </c>
      <c r="C22" s="109">
        <v>1</v>
      </c>
      <c r="D22" s="109">
        <v>4</v>
      </c>
      <c r="E22" s="47">
        <v>1800</v>
      </c>
      <c r="F22" s="47">
        <f>C22*D22*E22</f>
        <v>7200</v>
      </c>
    </row>
    <row r="23" spans="1:6" ht="14.25">
      <c r="A23" s="49"/>
      <c r="B23" s="58"/>
      <c r="C23" s="47"/>
      <c r="D23" s="47"/>
      <c r="E23" s="47"/>
      <c r="F23" s="47"/>
    </row>
    <row r="24" spans="1:6" ht="14.25">
      <c r="A24" s="184" t="s">
        <v>203</v>
      </c>
      <c r="B24" s="185"/>
      <c r="C24" s="112" t="s">
        <v>124</v>
      </c>
      <c r="D24" s="112" t="s">
        <v>124</v>
      </c>
      <c r="E24" s="112" t="s">
        <v>124</v>
      </c>
      <c r="F24" s="47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D16" sqref="D16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5" width="20.16015625" style="45" customWidth="1"/>
    <col min="6" max="16384" width="9.33203125" style="45" customWidth="1"/>
  </cols>
  <sheetData>
    <row r="1" spans="1:5" ht="24" customHeight="1">
      <c r="A1" s="181" t="s">
        <v>258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111">
        <v>112</v>
      </c>
      <c r="D2" s="48"/>
      <c r="E2" s="48"/>
    </row>
    <row r="4" spans="1:5" ht="20.25" customHeight="1">
      <c r="A4" s="182" t="s">
        <v>205</v>
      </c>
      <c r="B4" s="182"/>
      <c r="C4" s="52" t="s">
        <v>412</v>
      </c>
      <c r="D4" s="48"/>
      <c r="E4" s="48"/>
    </row>
    <row r="6" spans="1:5" ht="20.25" customHeight="1">
      <c r="A6" s="178" t="s">
        <v>263</v>
      </c>
      <c r="B6" s="178"/>
      <c r="C6" s="178"/>
      <c r="D6" s="178"/>
      <c r="E6" s="178"/>
    </row>
    <row r="7" spans="1:5" ht="56.25" customHeight="1">
      <c r="A7" s="53" t="s">
        <v>193</v>
      </c>
      <c r="B7" s="37" t="s">
        <v>207</v>
      </c>
      <c r="C7" s="37" t="s">
        <v>264</v>
      </c>
      <c r="D7" s="37" t="s">
        <v>265</v>
      </c>
      <c r="E7" s="37" t="s">
        <v>266</v>
      </c>
    </row>
    <row r="8" spans="1:5" ht="14.2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4.5" customHeight="1">
      <c r="A9" s="49">
        <v>1</v>
      </c>
      <c r="B9" s="51" t="s">
        <v>471</v>
      </c>
      <c r="C9" s="47">
        <v>10</v>
      </c>
      <c r="D9" s="47">
        <v>200</v>
      </c>
      <c r="E9" s="47">
        <f>C9*D9</f>
        <v>2000</v>
      </c>
    </row>
    <row r="10" spans="1:5" ht="14.25">
      <c r="A10" s="184" t="s">
        <v>203</v>
      </c>
      <c r="B10" s="185"/>
      <c r="C10" s="53" t="s">
        <v>124</v>
      </c>
      <c r="D10" s="53" t="s">
        <v>124</v>
      </c>
      <c r="E10" s="53">
        <f>E9</f>
        <v>2000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F18" sqref="F18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5" width="20.16015625" style="45" customWidth="1"/>
    <col min="6" max="6" width="19.33203125" style="45" customWidth="1"/>
    <col min="7" max="16384" width="9.33203125" style="45" customWidth="1"/>
  </cols>
  <sheetData>
    <row r="1" spans="1:6" ht="24" customHeight="1">
      <c r="A1" s="181" t="s">
        <v>258</v>
      </c>
      <c r="B1" s="181"/>
      <c r="C1" s="181"/>
      <c r="D1" s="181"/>
      <c r="E1" s="181"/>
      <c r="F1" s="181"/>
    </row>
    <row r="2" spans="1:6" ht="20.25" customHeight="1">
      <c r="A2" s="182" t="s">
        <v>206</v>
      </c>
      <c r="B2" s="182"/>
      <c r="C2" s="111">
        <v>244</v>
      </c>
      <c r="D2" s="48"/>
      <c r="E2" s="48"/>
      <c r="F2" s="48"/>
    </row>
    <row r="4" spans="1:6" ht="20.25" customHeight="1">
      <c r="A4" s="182" t="s">
        <v>205</v>
      </c>
      <c r="B4" s="182"/>
      <c r="C4" s="52" t="s">
        <v>411</v>
      </c>
      <c r="D4" s="48"/>
      <c r="E4" s="48"/>
      <c r="F4" s="48"/>
    </row>
    <row r="6" spans="1:6" ht="20.25" customHeight="1">
      <c r="A6" s="178" t="s">
        <v>276</v>
      </c>
      <c r="B6" s="178"/>
      <c r="C6" s="178"/>
      <c r="D6" s="178"/>
      <c r="E6" s="178"/>
      <c r="F6" s="178"/>
    </row>
    <row r="7" spans="1:6" ht="56.25" customHeight="1">
      <c r="A7" s="53" t="s">
        <v>193</v>
      </c>
      <c r="B7" s="37" t="s">
        <v>21</v>
      </c>
      <c r="C7" s="37" t="s">
        <v>267</v>
      </c>
      <c r="D7" s="37" t="s">
        <v>268</v>
      </c>
      <c r="E7" s="37" t="s">
        <v>269</v>
      </c>
      <c r="F7" s="37" t="s">
        <v>270</v>
      </c>
    </row>
    <row r="8" spans="1:6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ht="22.5" customHeight="1">
      <c r="A9" s="54"/>
      <c r="B9" s="59" t="s">
        <v>271</v>
      </c>
      <c r="C9" s="121">
        <v>72760</v>
      </c>
      <c r="D9" s="56">
        <v>7.72</v>
      </c>
      <c r="E9" s="56"/>
      <c r="F9" s="56">
        <v>560673</v>
      </c>
    </row>
    <row r="10" spans="1:6" ht="21" customHeight="1">
      <c r="A10" s="49"/>
      <c r="B10" s="58" t="s">
        <v>68</v>
      </c>
      <c r="C10" s="109"/>
      <c r="D10" s="47"/>
      <c r="E10" s="47"/>
      <c r="F10" s="47"/>
    </row>
    <row r="11" spans="1:6" ht="21" customHeight="1">
      <c r="A11" s="49"/>
      <c r="B11" s="59" t="s">
        <v>272</v>
      </c>
      <c r="C11" s="122">
        <v>540.614</v>
      </c>
      <c r="D11" s="56">
        <v>2493.87</v>
      </c>
      <c r="E11" s="56"/>
      <c r="F11" s="56">
        <v>1224823.69</v>
      </c>
    </row>
    <row r="12" spans="1:6" ht="21" customHeight="1">
      <c r="A12" s="49"/>
      <c r="B12" s="58" t="s">
        <v>68</v>
      </c>
      <c r="C12" s="109"/>
      <c r="D12" s="47"/>
      <c r="E12" s="47"/>
      <c r="F12" s="47"/>
    </row>
    <row r="13" spans="1:6" ht="21" customHeight="1">
      <c r="A13" s="49"/>
      <c r="B13" s="59" t="s">
        <v>273</v>
      </c>
      <c r="C13" s="121"/>
      <c r="D13" s="56"/>
      <c r="E13" s="56"/>
      <c r="F13" s="56"/>
    </row>
    <row r="14" spans="1:6" ht="21" customHeight="1">
      <c r="A14" s="49"/>
      <c r="B14" s="58" t="s">
        <v>68</v>
      </c>
      <c r="C14" s="109"/>
      <c r="D14" s="47"/>
      <c r="E14" s="47"/>
      <c r="F14" s="47"/>
    </row>
    <row r="15" spans="1:6" ht="21" customHeight="1">
      <c r="A15" s="49"/>
      <c r="B15" s="59" t="s">
        <v>274</v>
      </c>
      <c r="C15" s="121">
        <v>2214</v>
      </c>
      <c r="D15" s="56">
        <v>25.21</v>
      </c>
      <c r="E15" s="56"/>
      <c r="F15" s="56">
        <v>98356.99</v>
      </c>
    </row>
    <row r="16" spans="1:6" ht="21" customHeight="1">
      <c r="A16" s="49"/>
      <c r="B16" s="58" t="s">
        <v>68</v>
      </c>
      <c r="C16" s="109"/>
      <c r="D16" s="47"/>
      <c r="E16" s="47"/>
      <c r="F16" s="47"/>
    </row>
    <row r="17" spans="1:6" ht="21" customHeight="1">
      <c r="A17" s="49"/>
      <c r="B17" s="59" t="s">
        <v>275</v>
      </c>
      <c r="C17" s="121">
        <v>2214</v>
      </c>
      <c r="D17" s="56">
        <v>27.75</v>
      </c>
      <c r="E17" s="56"/>
      <c r="F17" s="56">
        <v>98448.91</v>
      </c>
    </row>
    <row r="18" spans="1:6" ht="21" customHeight="1">
      <c r="A18" s="49"/>
      <c r="B18" s="58" t="s">
        <v>68</v>
      </c>
      <c r="C18" s="47"/>
      <c r="D18" s="47"/>
      <c r="E18" s="47"/>
      <c r="F18" s="47"/>
    </row>
    <row r="19" spans="1:6" ht="14.25">
      <c r="A19" s="184" t="s">
        <v>203</v>
      </c>
      <c r="B19" s="185"/>
      <c r="C19" s="53" t="s">
        <v>124</v>
      </c>
      <c r="D19" s="53" t="s">
        <v>124</v>
      </c>
      <c r="E19" s="53" t="s">
        <v>124</v>
      </c>
      <c r="F19" s="123">
        <f>F9+F11+F15+F17</f>
        <v>1982302.5899999999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5" width="20.16015625" style="45" customWidth="1"/>
    <col min="6" max="16384" width="9.33203125" style="45" customWidth="1"/>
  </cols>
  <sheetData>
    <row r="1" spans="1:5" ht="24" customHeight="1">
      <c r="A1" s="181" t="s">
        <v>258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48"/>
      <c r="D2" s="48"/>
      <c r="E2" s="48"/>
    </row>
    <row r="4" spans="1:5" ht="20.25" customHeight="1">
      <c r="A4" s="182" t="s">
        <v>205</v>
      </c>
      <c r="B4" s="182"/>
      <c r="C4" s="52"/>
      <c r="D4" s="48"/>
      <c r="E4" s="48"/>
    </row>
    <row r="6" spans="1:5" ht="20.25" customHeight="1">
      <c r="A6" s="178" t="s">
        <v>293</v>
      </c>
      <c r="B6" s="178"/>
      <c r="C6" s="178"/>
      <c r="D6" s="178"/>
      <c r="E6" s="178"/>
    </row>
    <row r="7" spans="1:5" ht="56.25" customHeight="1">
      <c r="A7" s="53" t="s">
        <v>193</v>
      </c>
      <c r="B7" s="37" t="s">
        <v>21</v>
      </c>
      <c r="C7" s="37" t="s">
        <v>277</v>
      </c>
      <c r="D7" s="37" t="s">
        <v>278</v>
      </c>
      <c r="E7" s="37" t="s">
        <v>279</v>
      </c>
    </row>
    <row r="8" spans="1:5" ht="14.2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24.75" customHeight="1">
      <c r="A9" s="49"/>
      <c r="B9" s="58" t="s">
        <v>280</v>
      </c>
      <c r="C9" s="53" t="s">
        <v>124</v>
      </c>
      <c r="D9" s="53" t="s">
        <v>124</v>
      </c>
      <c r="E9" s="47"/>
    </row>
    <row r="10" spans="1:5" ht="20.25" customHeight="1">
      <c r="A10" s="49"/>
      <c r="B10" s="58" t="s">
        <v>68</v>
      </c>
      <c r="C10" s="47"/>
      <c r="D10" s="47"/>
      <c r="E10" s="47"/>
    </row>
    <row r="11" spans="1:5" ht="20.25" customHeight="1">
      <c r="A11" s="49"/>
      <c r="B11" s="58" t="s">
        <v>281</v>
      </c>
      <c r="C11" s="53" t="s">
        <v>124</v>
      </c>
      <c r="D11" s="53" t="s">
        <v>124</v>
      </c>
      <c r="E11" s="47"/>
    </row>
    <row r="12" spans="1:5" ht="21" customHeight="1">
      <c r="A12" s="49"/>
      <c r="B12" s="58" t="s">
        <v>68</v>
      </c>
      <c r="C12" s="47"/>
      <c r="D12" s="47"/>
      <c r="E12" s="47"/>
    </row>
    <row r="13" spans="1:5" ht="14.25">
      <c r="A13" s="184" t="s">
        <v>203</v>
      </c>
      <c r="B13" s="185"/>
      <c r="C13" s="53" t="s">
        <v>124</v>
      </c>
      <c r="D13" s="53" t="s">
        <v>124</v>
      </c>
      <c r="E13" s="53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115" zoomScaleNormal="115" zoomScalePageLayoutView="0" workbookViewId="0" topLeftCell="A7">
      <selection activeCell="D17" sqref="D17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5" width="20.16015625" style="45" customWidth="1"/>
    <col min="6" max="16384" width="9.33203125" style="45" customWidth="1"/>
  </cols>
  <sheetData>
    <row r="1" spans="1:5" ht="24" customHeight="1">
      <c r="A1" s="181" t="s">
        <v>258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111">
        <v>244</v>
      </c>
      <c r="D2" s="48"/>
      <c r="E2" s="48"/>
    </row>
    <row r="4" spans="1:5" ht="20.25" customHeight="1">
      <c r="A4" s="182" t="s">
        <v>205</v>
      </c>
      <c r="B4" s="182"/>
      <c r="C4" s="52" t="s">
        <v>411</v>
      </c>
      <c r="D4" s="48"/>
      <c r="E4" s="48"/>
    </row>
    <row r="6" spans="1:5" ht="20.25" customHeight="1">
      <c r="A6" s="178" t="s">
        <v>294</v>
      </c>
      <c r="B6" s="178"/>
      <c r="C6" s="178"/>
      <c r="D6" s="178"/>
      <c r="E6" s="178"/>
    </row>
    <row r="7" spans="1:5" ht="56.25" customHeight="1">
      <c r="A7" s="53" t="s">
        <v>193</v>
      </c>
      <c r="B7" s="37" t="s">
        <v>207</v>
      </c>
      <c r="C7" s="37" t="s">
        <v>282</v>
      </c>
      <c r="D7" s="37" t="s">
        <v>283</v>
      </c>
      <c r="E7" s="37" t="s">
        <v>284</v>
      </c>
    </row>
    <row r="8" spans="1:5" ht="14.2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2.25" customHeight="1">
      <c r="A9" s="60" t="s">
        <v>32</v>
      </c>
      <c r="B9" s="58" t="s">
        <v>285</v>
      </c>
      <c r="C9" s="53" t="s">
        <v>124</v>
      </c>
      <c r="D9" s="53" t="s">
        <v>124</v>
      </c>
      <c r="E9" s="58"/>
    </row>
    <row r="10" spans="1:5" ht="20.25" customHeight="1">
      <c r="A10" s="58"/>
      <c r="B10" s="50" t="s">
        <v>472</v>
      </c>
      <c r="C10" s="58" t="s">
        <v>32</v>
      </c>
      <c r="D10" s="58" t="s">
        <v>32</v>
      </c>
      <c r="E10" s="58" t="s">
        <v>534</v>
      </c>
    </row>
    <row r="11" spans="1:5" ht="32.25" customHeight="1">
      <c r="A11" s="58"/>
      <c r="B11" s="50" t="s">
        <v>286</v>
      </c>
      <c r="C11" s="58" t="s">
        <v>32</v>
      </c>
      <c r="D11" s="58" t="s">
        <v>167</v>
      </c>
      <c r="E11" s="58" t="s">
        <v>535</v>
      </c>
    </row>
    <row r="12" spans="1:5" ht="33.75" customHeight="1">
      <c r="A12" s="58"/>
      <c r="B12" s="50" t="s">
        <v>287</v>
      </c>
      <c r="C12" s="58" t="s">
        <v>32</v>
      </c>
      <c r="D12" s="58" t="s">
        <v>167</v>
      </c>
      <c r="E12" s="58" t="s">
        <v>536</v>
      </c>
    </row>
    <row r="13" spans="1:5" ht="47.25" customHeight="1">
      <c r="A13" s="58"/>
      <c r="B13" s="47" t="s">
        <v>477</v>
      </c>
      <c r="C13" s="124">
        <v>1</v>
      </c>
      <c r="D13" s="124">
        <v>12</v>
      </c>
      <c r="E13" s="127">
        <v>64977.55</v>
      </c>
    </row>
    <row r="14" spans="1:5" ht="20.25" customHeight="1">
      <c r="A14" s="58"/>
      <c r="B14" s="47" t="s">
        <v>478</v>
      </c>
      <c r="C14" s="47">
        <v>1</v>
      </c>
      <c r="D14" s="47">
        <v>1</v>
      </c>
      <c r="E14" s="127">
        <v>300</v>
      </c>
    </row>
    <row r="15" spans="1:5" ht="30" customHeight="1">
      <c r="A15" s="60"/>
      <c r="B15" s="50" t="s">
        <v>545</v>
      </c>
      <c r="C15" s="53" t="s">
        <v>124</v>
      </c>
      <c r="D15" s="53" t="s">
        <v>124</v>
      </c>
      <c r="E15" s="58" t="s">
        <v>537</v>
      </c>
    </row>
    <row r="16" spans="1:5" ht="20.25" customHeight="1">
      <c r="A16" s="58"/>
      <c r="B16" s="50" t="s">
        <v>289</v>
      </c>
      <c r="C16" s="58"/>
      <c r="D16" s="58"/>
      <c r="E16" s="58"/>
    </row>
    <row r="17" spans="1:5" ht="27" customHeight="1">
      <c r="A17" s="60" t="s">
        <v>34</v>
      </c>
      <c r="B17" s="58" t="s">
        <v>539</v>
      </c>
      <c r="C17" s="53" t="s">
        <v>124</v>
      </c>
      <c r="D17" s="53" t="s">
        <v>124</v>
      </c>
      <c r="E17" s="58" t="s">
        <v>540</v>
      </c>
    </row>
    <row r="18" spans="1:5" ht="21" customHeight="1">
      <c r="A18" s="60"/>
      <c r="B18" s="50" t="s">
        <v>544</v>
      </c>
      <c r="C18" s="58"/>
      <c r="D18" s="58"/>
      <c r="E18" s="58" t="s">
        <v>541</v>
      </c>
    </row>
    <row r="19" spans="1:5" ht="32.25" customHeight="1">
      <c r="A19" s="60" t="s">
        <v>35</v>
      </c>
      <c r="B19" s="58" t="s">
        <v>543</v>
      </c>
      <c r="C19" s="53" t="s">
        <v>124</v>
      </c>
      <c r="D19" s="53" t="s">
        <v>124</v>
      </c>
      <c r="E19" s="58" t="s">
        <v>542</v>
      </c>
    </row>
    <row r="20" spans="1:5" ht="32.25" customHeight="1">
      <c r="A20" s="60"/>
      <c r="B20" s="58" t="s">
        <v>475</v>
      </c>
      <c r="C20" s="126">
        <v>1</v>
      </c>
      <c r="D20" s="126">
        <v>1</v>
      </c>
      <c r="E20" s="58" t="s">
        <v>476</v>
      </c>
    </row>
    <row r="21" spans="1:5" ht="32.25" customHeight="1">
      <c r="A21" s="60"/>
      <c r="B21" s="50" t="s">
        <v>473</v>
      </c>
      <c r="C21" s="58" t="s">
        <v>32</v>
      </c>
      <c r="D21" s="58" t="s">
        <v>167</v>
      </c>
      <c r="E21" s="58" t="s">
        <v>538</v>
      </c>
    </row>
    <row r="22" spans="1:5" ht="21" customHeight="1">
      <c r="A22" s="60"/>
      <c r="B22" s="50" t="s">
        <v>474</v>
      </c>
      <c r="C22" s="58" t="s">
        <v>32</v>
      </c>
      <c r="D22" s="58" t="s">
        <v>167</v>
      </c>
      <c r="E22" s="58" t="s">
        <v>489</v>
      </c>
    </row>
    <row r="23" spans="1:5" ht="14.25">
      <c r="A23" s="184" t="s">
        <v>203</v>
      </c>
      <c r="B23" s="185"/>
      <c r="C23" s="53" t="s">
        <v>124</v>
      </c>
      <c r="D23" s="53" t="s">
        <v>124</v>
      </c>
      <c r="E23" s="153">
        <f>E22+E21+E20+E15+E14+E13+E12+E11+E10+E17+E18+E19</f>
        <v>983710.15</v>
      </c>
    </row>
    <row r="25" spans="1:5" ht="14.25">
      <c r="A25" s="181" t="s">
        <v>258</v>
      </c>
      <c r="B25" s="181"/>
      <c r="C25" s="181"/>
      <c r="D25" s="181"/>
      <c r="E25" s="181"/>
    </row>
    <row r="26" spans="1:5" ht="14.25">
      <c r="A26" s="182" t="s">
        <v>206</v>
      </c>
      <c r="B26" s="182"/>
      <c r="C26" s="111">
        <v>244</v>
      </c>
      <c r="D26" s="48"/>
      <c r="E26" s="48"/>
    </row>
    <row r="28" spans="1:5" ht="14.25">
      <c r="A28" s="182" t="s">
        <v>205</v>
      </c>
      <c r="B28" s="182"/>
      <c r="C28" s="52" t="s">
        <v>412</v>
      </c>
      <c r="D28" s="48"/>
      <c r="E28" s="48"/>
    </row>
    <row r="30" spans="1:5" ht="14.25">
      <c r="A30" s="178" t="s">
        <v>294</v>
      </c>
      <c r="B30" s="178"/>
      <c r="C30" s="178"/>
      <c r="D30" s="178"/>
      <c r="E30" s="178"/>
    </row>
    <row r="31" spans="1:5" ht="28.5">
      <c r="A31" s="112" t="s">
        <v>193</v>
      </c>
      <c r="B31" s="113" t="s">
        <v>207</v>
      </c>
      <c r="C31" s="113" t="s">
        <v>282</v>
      </c>
      <c r="D31" s="113" t="s">
        <v>283</v>
      </c>
      <c r="E31" s="113" t="s">
        <v>284</v>
      </c>
    </row>
    <row r="32" spans="1:5" ht="14.25">
      <c r="A32" s="46">
        <v>1</v>
      </c>
      <c r="B32" s="46">
        <v>2</v>
      </c>
      <c r="C32" s="46">
        <v>3</v>
      </c>
      <c r="D32" s="46">
        <v>4</v>
      </c>
      <c r="E32" s="46">
        <v>5</v>
      </c>
    </row>
    <row r="33" spans="1:5" ht="28.5">
      <c r="A33" s="60" t="s">
        <v>32</v>
      </c>
      <c r="B33" s="58" t="s">
        <v>285</v>
      </c>
      <c r="C33" s="112" t="s">
        <v>124</v>
      </c>
      <c r="D33" s="112" t="s">
        <v>124</v>
      </c>
      <c r="E33" s="58"/>
    </row>
    <row r="34" spans="1:5" ht="14.25">
      <c r="A34" s="58"/>
      <c r="B34" s="47"/>
      <c r="C34" s="47"/>
      <c r="D34" s="47"/>
      <c r="E34" s="47"/>
    </row>
    <row r="35" spans="1:5" ht="28.5">
      <c r="A35" s="60" t="s">
        <v>33</v>
      </c>
      <c r="B35" s="50" t="s">
        <v>288</v>
      </c>
      <c r="C35" s="112" t="s">
        <v>124</v>
      </c>
      <c r="D35" s="112" t="s">
        <v>124</v>
      </c>
      <c r="E35" s="58"/>
    </row>
    <row r="36" spans="1:5" ht="14.25">
      <c r="A36" s="58"/>
      <c r="B36" s="50" t="s">
        <v>478</v>
      </c>
      <c r="C36" s="58" t="s">
        <v>32</v>
      </c>
      <c r="D36" s="58" t="s">
        <v>479</v>
      </c>
      <c r="E36" s="58" t="s">
        <v>480</v>
      </c>
    </row>
    <row r="37" spans="1:5" ht="28.5">
      <c r="A37" s="60" t="s">
        <v>34</v>
      </c>
      <c r="B37" s="58" t="s">
        <v>289</v>
      </c>
      <c r="C37" s="112" t="s">
        <v>124</v>
      </c>
      <c r="D37" s="112" t="s">
        <v>124</v>
      </c>
      <c r="E37" s="58"/>
    </row>
    <row r="38" spans="1:5" ht="14.25">
      <c r="A38" s="60"/>
      <c r="B38" s="50" t="s">
        <v>68</v>
      </c>
      <c r="C38" s="58"/>
      <c r="D38" s="58"/>
      <c r="E38" s="58"/>
    </row>
    <row r="39" spans="1:5" ht="28.5">
      <c r="A39" s="60" t="s">
        <v>35</v>
      </c>
      <c r="B39" s="58" t="s">
        <v>290</v>
      </c>
      <c r="C39" s="112" t="s">
        <v>124</v>
      </c>
      <c r="D39" s="112" t="s">
        <v>124</v>
      </c>
      <c r="E39" s="58"/>
    </row>
    <row r="40" spans="1:5" ht="14.25">
      <c r="A40" s="60"/>
      <c r="B40" s="58"/>
      <c r="C40" s="126"/>
      <c r="D40" s="126"/>
      <c r="E40" s="58"/>
    </row>
    <row r="41" spans="1:5" ht="14.25">
      <c r="A41" s="60"/>
      <c r="B41" s="50"/>
      <c r="C41" s="58"/>
      <c r="D41" s="58"/>
      <c r="E41" s="58"/>
    </row>
    <row r="42" spans="1:5" ht="14.25">
      <c r="A42" s="60"/>
      <c r="B42" s="50"/>
      <c r="C42" s="58"/>
      <c r="D42" s="58"/>
      <c r="E42" s="58"/>
    </row>
    <row r="43" spans="1:5" ht="14.25">
      <c r="A43" s="184" t="s">
        <v>203</v>
      </c>
      <c r="B43" s="185"/>
      <c r="C43" s="112" t="s">
        <v>124</v>
      </c>
      <c r="D43" s="112" t="s">
        <v>124</v>
      </c>
      <c r="E43" s="128" t="s">
        <v>481</v>
      </c>
    </row>
  </sheetData>
  <sheetProtection/>
  <mergeCells count="10">
    <mergeCell ref="A26:B26"/>
    <mergeCell ref="A28:B28"/>
    <mergeCell ref="A30:E30"/>
    <mergeCell ref="A43:B43"/>
    <mergeCell ref="A1:E1"/>
    <mergeCell ref="A2:B2"/>
    <mergeCell ref="A4:B4"/>
    <mergeCell ref="A6:E6"/>
    <mergeCell ref="A23:B23"/>
    <mergeCell ref="A25:E2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115" zoomScaleNormal="115" zoomScalePageLayoutView="0" workbookViewId="0" topLeftCell="A7">
      <selection activeCell="D13" sqref="D13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4" width="20.16015625" style="45" customWidth="1"/>
    <col min="5" max="16384" width="9.33203125" style="45" customWidth="1"/>
  </cols>
  <sheetData>
    <row r="1" spans="1:4" ht="24" customHeight="1">
      <c r="A1" s="181" t="s">
        <v>258</v>
      </c>
      <c r="B1" s="181"/>
      <c r="C1" s="181"/>
      <c r="D1" s="181"/>
    </row>
    <row r="2" spans="1:4" ht="20.25" customHeight="1">
      <c r="A2" s="182" t="s">
        <v>206</v>
      </c>
      <c r="B2" s="182"/>
      <c r="C2" s="111">
        <v>244</v>
      </c>
      <c r="D2" s="48"/>
    </row>
    <row r="4" spans="1:4" ht="20.25" customHeight="1">
      <c r="A4" s="182" t="s">
        <v>205</v>
      </c>
      <c r="B4" s="182"/>
      <c r="C4" s="52" t="s">
        <v>411</v>
      </c>
      <c r="D4" s="48"/>
    </row>
    <row r="6" spans="1:4" ht="20.25" customHeight="1">
      <c r="A6" s="178" t="s">
        <v>295</v>
      </c>
      <c r="B6" s="178"/>
      <c r="C6" s="178"/>
      <c r="D6" s="178"/>
    </row>
    <row r="7" spans="1:4" ht="56.25" customHeight="1">
      <c r="A7" s="53" t="s">
        <v>193</v>
      </c>
      <c r="B7" s="37" t="s">
        <v>207</v>
      </c>
      <c r="C7" s="37" t="s">
        <v>291</v>
      </c>
      <c r="D7" s="37" t="s">
        <v>292</v>
      </c>
    </row>
    <row r="8" spans="1:4" ht="14.25">
      <c r="A8" s="46">
        <v>1</v>
      </c>
      <c r="B8" s="46">
        <v>2</v>
      </c>
      <c r="C8" s="46">
        <v>3</v>
      </c>
      <c r="D8" s="46">
        <v>4</v>
      </c>
    </row>
    <row r="9" spans="1:4" ht="20.25" customHeight="1">
      <c r="A9" s="60"/>
      <c r="B9" s="58" t="s">
        <v>482</v>
      </c>
      <c r="C9" s="131">
        <v>1</v>
      </c>
      <c r="D9" s="129">
        <v>9720</v>
      </c>
    </row>
    <row r="10" spans="1:4" ht="20.25" customHeight="1">
      <c r="A10" s="58"/>
      <c r="B10" s="38" t="s">
        <v>483</v>
      </c>
      <c r="C10" s="132" t="s">
        <v>33</v>
      </c>
      <c r="D10" s="130">
        <v>123900.96</v>
      </c>
    </row>
    <row r="11" spans="1:4" ht="20.25" customHeight="1">
      <c r="A11" s="58"/>
      <c r="B11" s="50" t="s">
        <v>484</v>
      </c>
      <c r="C11" s="132" t="s">
        <v>33</v>
      </c>
      <c r="D11" s="130">
        <v>8000</v>
      </c>
    </row>
    <row r="12" spans="1:4" ht="20.25" customHeight="1">
      <c r="A12" s="58"/>
      <c r="B12" s="50" t="s">
        <v>528</v>
      </c>
      <c r="C12" s="132" t="s">
        <v>32</v>
      </c>
      <c r="D12" s="130">
        <v>4083.75</v>
      </c>
    </row>
    <row r="13" spans="1:4" ht="20.25" customHeight="1">
      <c r="A13" s="152"/>
      <c r="B13" s="50" t="s">
        <v>484</v>
      </c>
      <c r="C13" s="132">
        <v>1</v>
      </c>
      <c r="D13" s="130">
        <v>5900</v>
      </c>
    </row>
    <row r="14" spans="1:4" ht="14.25">
      <c r="A14" s="184" t="s">
        <v>203</v>
      </c>
      <c r="B14" s="185"/>
      <c r="C14" s="53" t="s">
        <v>124</v>
      </c>
      <c r="D14" s="123">
        <f>D9+D10+D11+D12+D13</f>
        <v>151604.71000000002</v>
      </c>
    </row>
    <row r="16" spans="1:4" ht="14.25">
      <c r="A16" s="181" t="s">
        <v>258</v>
      </c>
      <c r="B16" s="181"/>
      <c r="C16" s="181"/>
      <c r="D16" s="181"/>
    </row>
    <row r="17" spans="1:4" ht="14.25">
      <c r="A17" s="182" t="s">
        <v>206</v>
      </c>
      <c r="B17" s="182"/>
      <c r="C17" s="111">
        <v>244</v>
      </c>
      <c r="D17" s="48"/>
    </row>
    <row r="19" spans="1:4" ht="14.25">
      <c r="A19" s="182" t="s">
        <v>205</v>
      </c>
      <c r="B19" s="182"/>
      <c r="C19" s="52" t="s">
        <v>412</v>
      </c>
      <c r="D19" s="48"/>
    </row>
    <row r="21" spans="1:4" ht="14.25">
      <c r="A21" s="178" t="s">
        <v>295</v>
      </c>
      <c r="B21" s="178"/>
      <c r="C21" s="178"/>
      <c r="D21" s="178"/>
    </row>
    <row r="22" spans="1:4" ht="28.5">
      <c r="A22" s="112" t="s">
        <v>193</v>
      </c>
      <c r="B22" s="113" t="s">
        <v>207</v>
      </c>
      <c r="C22" s="113" t="s">
        <v>291</v>
      </c>
      <c r="D22" s="113" t="s">
        <v>292</v>
      </c>
    </row>
    <row r="23" spans="1:4" ht="14.25">
      <c r="A23" s="46">
        <v>1</v>
      </c>
      <c r="B23" s="46">
        <v>2</v>
      </c>
      <c r="C23" s="46">
        <v>3</v>
      </c>
      <c r="D23" s="46">
        <v>4</v>
      </c>
    </row>
    <row r="24" spans="1:4" ht="14.25">
      <c r="A24" s="58"/>
      <c r="B24" s="38" t="s">
        <v>483</v>
      </c>
      <c r="C24" s="132">
        <v>1</v>
      </c>
      <c r="D24" s="130">
        <v>13552.5</v>
      </c>
    </row>
    <row r="25" spans="1:4" ht="14.25">
      <c r="A25" s="58"/>
      <c r="B25" s="38" t="s">
        <v>485</v>
      </c>
      <c r="C25" s="132">
        <v>4</v>
      </c>
      <c r="D25" s="130">
        <v>40223</v>
      </c>
    </row>
    <row r="26" spans="1:4" ht="14.25">
      <c r="A26" s="58"/>
      <c r="B26" s="50" t="s">
        <v>484</v>
      </c>
      <c r="C26" s="132">
        <v>1</v>
      </c>
      <c r="D26" s="130">
        <v>1200</v>
      </c>
    </row>
    <row r="27" spans="1:4" ht="14.25">
      <c r="A27" s="184" t="s">
        <v>203</v>
      </c>
      <c r="B27" s="185"/>
      <c r="C27" s="112" t="s">
        <v>124</v>
      </c>
      <c r="D27" s="123">
        <f>D24+D26+D25</f>
        <v>54975.5</v>
      </c>
    </row>
  </sheetData>
  <sheetProtection/>
  <mergeCells count="10">
    <mergeCell ref="A17:B17"/>
    <mergeCell ref="A19:B19"/>
    <mergeCell ref="A21:D21"/>
    <mergeCell ref="A27:B27"/>
    <mergeCell ref="A1:D1"/>
    <mergeCell ref="A2:B2"/>
    <mergeCell ref="A4:B4"/>
    <mergeCell ref="A6:D6"/>
    <mergeCell ref="A14:B14"/>
    <mergeCell ref="A16:D1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115" zoomScaleNormal="115" zoomScalePageLayoutView="0" workbookViewId="0" topLeftCell="A4">
      <selection activeCell="E24" sqref="E24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5" width="20.16015625" style="45" customWidth="1"/>
    <col min="6" max="16384" width="9.33203125" style="45" customWidth="1"/>
  </cols>
  <sheetData>
    <row r="1" spans="1:5" ht="24" customHeight="1">
      <c r="A1" s="181" t="s">
        <v>258</v>
      </c>
      <c r="B1" s="181"/>
      <c r="C1" s="181"/>
      <c r="D1" s="181"/>
      <c r="E1" s="181"/>
    </row>
    <row r="2" spans="1:5" ht="20.25" customHeight="1">
      <c r="A2" s="182" t="s">
        <v>206</v>
      </c>
      <c r="B2" s="182"/>
      <c r="C2" s="111">
        <v>244</v>
      </c>
      <c r="D2" s="48"/>
      <c r="E2" s="48"/>
    </row>
    <row r="4" spans="1:5" ht="20.25" customHeight="1">
      <c r="A4" s="182" t="s">
        <v>205</v>
      </c>
      <c r="B4" s="182"/>
      <c r="C4" s="52" t="s">
        <v>486</v>
      </c>
      <c r="D4" s="48"/>
      <c r="E4" s="48"/>
    </row>
    <row r="6" spans="1:5" ht="20.25" customHeight="1">
      <c r="A6" s="178" t="s">
        <v>297</v>
      </c>
      <c r="B6" s="178"/>
      <c r="C6" s="178"/>
      <c r="D6" s="178"/>
      <c r="E6" s="178"/>
    </row>
    <row r="7" spans="1:5" ht="56.25" customHeight="1">
      <c r="A7" s="53" t="s">
        <v>193</v>
      </c>
      <c r="B7" s="37" t="s">
        <v>207</v>
      </c>
      <c r="C7" s="37" t="s">
        <v>277</v>
      </c>
      <c r="D7" s="37" t="s">
        <v>296</v>
      </c>
      <c r="E7" s="37" t="s">
        <v>266</v>
      </c>
    </row>
    <row r="8" spans="1:5" ht="14.2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20.25" customHeight="1">
      <c r="A9" s="60"/>
      <c r="B9" s="58" t="s">
        <v>487</v>
      </c>
      <c r="C9" s="125">
        <v>1</v>
      </c>
      <c r="D9" s="53"/>
      <c r="E9" s="53">
        <v>300000</v>
      </c>
    </row>
    <row r="10" spans="1:5" ht="20.25" customHeight="1">
      <c r="A10" s="58"/>
      <c r="B10" s="50"/>
      <c r="C10" s="58"/>
      <c r="D10" s="58"/>
      <c r="E10" s="58"/>
    </row>
    <row r="11" spans="1:5" ht="20.25" customHeight="1">
      <c r="A11" s="58"/>
      <c r="B11" s="50"/>
      <c r="C11" s="58"/>
      <c r="D11" s="58"/>
      <c r="E11" s="58"/>
    </row>
    <row r="12" spans="1:5" ht="14.25">
      <c r="A12" s="184" t="s">
        <v>203</v>
      </c>
      <c r="B12" s="185"/>
      <c r="C12" s="53" t="s">
        <v>124</v>
      </c>
      <c r="D12" s="53" t="s">
        <v>124</v>
      </c>
      <c r="E12" s="53">
        <f>E9</f>
        <v>300000</v>
      </c>
    </row>
    <row r="14" spans="1:5" ht="14.25">
      <c r="A14" s="181" t="s">
        <v>258</v>
      </c>
      <c r="B14" s="181"/>
      <c r="C14" s="181"/>
      <c r="D14" s="181"/>
      <c r="E14" s="181"/>
    </row>
    <row r="15" spans="1:5" ht="14.25">
      <c r="A15" s="182" t="s">
        <v>206</v>
      </c>
      <c r="B15" s="182"/>
      <c r="C15" s="111">
        <v>244</v>
      </c>
      <c r="D15" s="48"/>
      <c r="E15" s="48"/>
    </row>
    <row r="17" spans="1:5" ht="14.25">
      <c r="A17" s="182" t="s">
        <v>205</v>
      </c>
      <c r="B17" s="182"/>
      <c r="C17" s="52" t="s">
        <v>412</v>
      </c>
      <c r="D17" s="48"/>
      <c r="E17" s="48"/>
    </row>
    <row r="19" spans="1:5" ht="14.25">
      <c r="A19" s="178" t="s">
        <v>297</v>
      </c>
      <c r="B19" s="178"/>
      <c r="C19" s="178"/>
      <c r="D19" s="178"/>
      <c r="E19" s="178"/>
    </row>
    <row r="20" spans="1:5" ht="28.5">
      <c r="A20" s="112" t="s">
        <v>193</v>
      </c>
      <c r="B20" s="113" t="s">
        <v>207</v>
      </c>
      <c r="C20" s="113" t="s">
        <v>277</v>
      </c>
      <c r="D20" s="113" t="s">
        <v>296</v>
      </c>
      <c r="E20" s="113" t="s">
        <v>266</v>
      </c>
    </row>
    <row r="21" spans="1:5" ht="14.25">
      <c r="A21" s="46">
        <v>1</v>
      </c>
      <c r="B21" s="46">
        <v>2</v>
      </c>
      <c r="C21" s="46">
        <v>3</v>
      </c>
      <c r="D21" s="46">
        <v>4</v>
      </c>
      <c r="E21" s="46">
        <v>5</v>
      </c>
    </row>
    <row r="22" spans="1:5" ht="28.5">
      <c r="A22" s="60"/>
      <c r="B22" s="58" t="s">
        <v>488</v>
      </c>
      <c r="C22" s="125">
        <v>1</v>
      </c>
      <c r="D22" s="112"/>
      <c r="E22" s="129">
        <v>200000</v>
      </c>
    </row>
    <row r="23" spans="1:5" ht="14.25">
      <c r="A23" s="58"/>
      <c r="B23" s="50" t="s">
        <v>491</v>
      </c>
      <c r="C23" s="58" t="s">
        <v>32</v>
      </c>
      <c r="D23" s="58"/>
      <c r="E23" s="130" t="s">
        <v>492</v>
      </c>
    </row>
    <row r="24" spans="1:5" ht="14.25">
      <c r="A24" s="58"/>
      <c r="B24" s="50" t="s">
        <v>517</v>
      </c>
      <c r="C24" s="58"/>
      <c r="D24" s="58"/>
      <c r="E24" s="60" t="s">
        <v>522</v>
      </c>
    </row>
    <row r="25" spans="1:5" ht="14.25">
      <c r="A25" s="184" t="s">
        <v>203</v>
      </c>
      <c r="B25" s="185"/>
      <c r="C25" s="112" t="s">
        <v>124</v>
      </c>
      <c r="D25" s="112" t="s">
        <v>124</v>
      </c>
      <c r="E25" s="112">
        <f>E22+E23+E24</f>
        <v>355796.28</v>
      </c>
    </row>
  </sheetData>
  <sheetProtection/>
  <mergeCells count="10">
    <mergeCell ref="A25:B25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115" zoomScaleNormal="115" zoomScalePageLayoutView="0" workbookViewId="0" topLeftCell="A1">
      <selection activeCell="F30" sqref="F30"/>
    </sheetView>
  </sheetViews>
  <sheetFormatPr defaultColWidth="9.33203125" defaultRowHeight="12.75"/>
  <cols>
    <col min="1" max="1" width="9.33203125" style="45" customWidth="1"/>
    <col min="2" max="2" width="41.16015625" style="45" customWidth="1"/>
    <col min="3" max="3" width="21.16015625" style="45" customWidth="1"/>
    <col min="4" max="6" width="20.16015625" style="45" customWidth="1"/>
    <col min="7" max="16384" width="9.33203125" style="45" customWidth="1"/>
  </cols>
  <sheetData>
    <row r="1" spans="1:6" ht="24" customHeight="1">
      <c r="A1" s="181" t="s">
        <v>258</v>
      </c>
      <c r="B1" s="181"/>
      <c r="C1" s="181"/>
      <c r="D1" s="181"/>
      <c r="E1" s="181"/>
      <c r="F1" s="181"/>
    </row>
    <row r="2" spans="1:6" ht="20.25" customHeight="1">
      <c r="A2" s="182" t="s">
        <v>206</v>
      </c>
      <c r="B2" s="182"/>
      <c r="C2" s="61" t="s">
        <v>490</v>
      </c>
      <c r="D2" s="48"/>
      <c r="E2" s="48"/>
      <c r="F2" s="48"/>
    </row>
    <row r="4" spans="1:6" ht="20.25" customHeight="1">
      <c r="A4" s="182" t="s">
        <v>205</v>
      </c>
      <c r="B4" s="182"/>
      <c r="C4" s="61" t="s">
        <v>411</v>
      </c>
      <c r="D4" s="52"/>
      <c r="E4" s="48"/>
      <c r="F4" s="48"/>
    </row>
    <row r="6" spans="1:6" ht="20.25" customHeight="1">
      <c r="A6" s="178" t="s">
        <v>298</v>
      </c>
      <c r="B6" s="178"/>
      <c r="C6" s="178"/>
      <c r="D6" s="178"/>
      <c r="E6" s="178"/>
      <c r="F6" s="178"/>
    </row>
    <row r="7" spans="1:6" ht="56.25" customHeight="1">
      <c r="A7" s="53" t="s">
        <v>193</v>
      </c>
      <c r="B7" s="37" t="s">
        <v>207</v>
      </c>
      <c r="C7" s="37" t="s">
        <v>299</v>
      </c>
      <c r="D7" s="37" t="s">
        <v>277</v>
      </c>
      <c r="E7" s="37" t="s">
        <v>300</v>
      </c>
      <c r="F7" s="37" t="s">
        <v>301</v>
      </c>
    </row>
    <row r="8" spans="1:6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ht="30.75" customHeight="1">
      <c r="A9" s="58" t="s">
        <v>32</v>
      </c>
      <c r="B9" s="38" t="s">
        <v>493</v>
      </c>
      <c r="C9" s="58"/>
      <c r="D9" s="53"/>
      <c r="E9" s="53"/>
      <c r="F9" s="133">
        <v>246812.08</v>
      </c>
    </row>
    <row r="10" spans="1:6" ht="30" customHeight="1">
      <c r="A10" s="58" t="s">
        <v>33</v>
      </c>
      <c r="B10" s="38" t="s">
        <v>494</v>
      </c>
      <c r="C10" s="50"/>
      <c r="D10" s="58"/>
      <c r="E10" s="58"/>
      <c r="F10" s="58" t="s">
        <v>546</v>
      </c>
    </row>
    <row r="11" spans="1:6" ht="35.25" customHeight="1">
      <c r="A11" s="58" t="s">
        <v>34</v>
      </c>
      <c r="B11" s="38" t="s">
        <v>495</v>
      </c>
      <c r="C11" s="50"/>
      <c r="D11" s="58"/>
      <c r="E11" s="58"/>
      <c r="F11" s="58" t="s">
        <v>492</v>
      </c>
    </row>
    <row r="12" spans="1:6" ht="35.25" customHeight="1">
      <c r="A12" s="58" t="s">
        <v>35</v>
      </c>
      <c r="B12" s="38" t="s">
        <v>547</v>
      </c>
      <c r="C12" s="50"/>
      <c r="D12" s="58"/>
      <c r="E12" s="58"/>
      <c r="F12" s="58" t="s">
        <v>548</v>
      </c>
    </row>
    <row r="13" spans="1:6" ht="14.25">
      <c r="A13" s="184" t="s">
        <v>203</v>
      </c>
      <c r="B13" s="185"/>
      <c r="C13" s="53" t="s">
        <v>124</v>
      </c>
      <c r="D13" s="53" t="s">
        <v>124</v>
      </c>
      <c r="E13" s="53" t="s">
        <v>124</v>
      </c>
      <c r="F13" s="123">
        <f>F9+F10+F11+F12</f>
        <v>618271.04</v>
      </c>
    </row>
    <row r="15" spans="1:6" ht="14.25">
      <c r="A15" s="181" t="s">
        <v>258</v>
      </c>
      <c r="B15" s="181"/>
      <c r="C15" s="181"/>
      <c r="D15" s="181"/>
      <c r="E15" s="181"/>
      <c r="F15" s="181"/>
    </row>
    <row r="16" spans="1:6" ht="14.25">
      <c r="A16" s="182" t="s">
        <v>206</v>
      </c>
      <c r="B16" s="182"/>
      <c r="C16" s="61" t="s">
        <v>490</v>
      </c>
      <c r="D16" s="48"/>
      <c r="E16" s="48"/>
      <c r="F16" s="48"/>
    </row>
    <row r="18" spans="1:6" ht="14.25">
      <c r="A18" s="182" t="s">
        <v>205</v>
      </c>
      <c r="B18" s="182"/>
      <c r="C18" s="61" t="s">
        <v>412</v>
      </c>
      <c r="D18" s="52"/>
      <c r="E18" s="48"/>
      <c r="F18" s="48"/>
    </row>
    <row r="20" spans="1:6" ht="14.25">
      <c r="A20" s="178" t="s">
        <v>298</v>
      </c>
      <c r="B20" s="178"/>
      <c r="C20" s="178"/>
      <c r="D20" s="178"/>
      <c r="E20" s="178"/>
      <c r="F20" s="178"/>
    </row>
    <row r="21" spans="1:6" ht="28.5">
      <c r="A21" s="112" t="s">
        <v>193</v>
      </c>
      <c r="B21" s="113" t="s">
        <v>207</v>
      </c>
      <c r="C21" s="113" t="s">
        <v>299</v>
      </c>
      <c r="D21" s="113" t="s">
        <v>277</v>
      </c>
      <c r="E21" s="113" t="s">
        <v>300</v>
      </c>
      <c r="F21" s="113" t="s">
        <v>301</v>
      </c>
    </row>
    <row r="22" spans="1:6" ht="14.25">
      <c r="A22" s="46">
        <v>1</v>
      </c>
      <c r="B22" s="46">
        <v>2</v>
      </c>
      <c r="C22" s="46">
        <v>3</v>
      </c>
      <c r="D22" s="46">
        <v>4</v>
      </c>
      <c r="E22" s="46">
        <v>5</v>
      </c>
      <c r="F22" s="46">
        <v>6</v>
      </c>
    </row>
    <row r="23" spans="1:6" ht="28.5">
      <c r="A23" s="58" t="s">
        <v>32</v>
      </c>
      <c r="B23" s="38" t="s">
        <v>496</v>
      </c>
      <c r="C23" s="46"/>
      <c r="D23" s="46"/>
      <c r="E23" s="46"/>
      <c r="F23" s="135">
        <v>111724</v>
      </c>
    </row>
    <row r="24" spans="1:6" ht="28.5">
      <c r="A24" s="58" t="s">
        <v>33</v>
      </c>
      <c r="B24" s="38" t="s">
        <v>497</v>
      </c>
      <c r="C24" s="46"/>
      <c r="D24" s="46"/>
      <c r="E24" s="46"/>
      <c r="F24" s="135">
        <v>93000</v>
      </c>
    </row>
    <row r="25" spans="1:6" ht="28.5">
      <c r="A25" s="58" t="s">
        <v>34</v>
      </c>
      <c r="B25" s="38" t="s">
        <v>498</v>
      </c>
      <c r="C25" s="46"/>
      <c r="D25" s="46"/>
      <c r="E25" s="46"/>
      <c r="F25" s="135">
        <v>20000</v>
      </c>
    </row>
    <row r="26" spans="1:6" ht="42.75">
      <c r="A26" s="124">
        <v>4</v>
      </c>
      <c r="B26" s="38" t="s">
        <v>493</v>
      </c>
      <c r="C26" s="58"/>
      <c r="D26" s="112"/>
      <c r="E26" s="112"/>
      <c r="F26" s="136">
        <v>656782.5</v>
      </c>
    </row>
    <row r="27" spans="1:6" ht="28.5">
      <c r="A27" s="124">
        <v>5</v>
      </c>
      <c r="B27" s="38" t="s">
        <v>494</v>
      </c>
      <c r="C27" s="50"/>
      <c r="D27" s="58"/>
      <c r="E27" s="58"/>
      <c r="F27" s="134">
        <v>100000</v>
      </c>
    </row>
    <row r="28" spans="1:6" ht="28.5">
      <c r="A28" s="124">
        <v>6</v>
      </c>
      <c r="B28" s="38" t="s">
        <v>495</v>
      </c>
      <c r="C28" s="50"/>
      <c r="D28" s="58"/>
      <c r="E28" s="58"/>
      <c r="F28" s="134">
        <v>91478.05</v>
      </c>
    </row>
    <row r="29" spans="1:6" ht="14.25">
      <c r="A29" s="137">
        <v>7</v>
      </c>
      <c r="B29" s="38" t="s">
        <v>499</v>
      </c>
      <c r="C29" s="50"/>
      <c r="D29" s="58"/>
      <c r="E29" s="58"/>
      <c r="F29" s="134">
        <v>70000</v>
      </c>
    </row>
    <row r="30" spans="1:6" ht="28.5">
      <c r="A30" s="137">
        <v>8</v>
      </c>
      <c r="B30" s="38" t="s">
        <v>500</v>
      </c>
      <c r="C30" s="50"/>
      <c r="D30" s="58"/>
      <c r="E30" s="58"/>
      <c r="F30" s="134">
        <v>5000</v>
      </c>
    </row>
    <row r="31" spans="1:6" ht="14.25">
      <c r="A31" s="137">
        <v>9</v>
      </c>
      <c r="B31" s="38" t="s">
        <v>501</v>
      </c>
      <c r="C31" s="50"/>
      <c r="D31" s="58"/>
      <c r="E31" s="58"/>
      <c r="F31" s="134">
        <v>18000</v>
      </c>
    </row>
    <row r="32" spans="1:6" ht="14.25">
      <c r="A32" s="137">
        <v>10</v>
      </c>
      <c r="B32" s="38" t="s">
        <v>518</v>
      </c>
      <c r="C32" s="50"/>
      <c r="D32" s="58"/>
      <c r="E32" s="58"/>
      <c r="F32" s="134">
        <v>108465.07</v>
      </c>
    </row>
    <row r="33" spans="1:6" ht="14.25">
      <c r="A33" s="137">
        <v>11</v>
      </c>
      <c r="B33" s="38" t="s">
        <v>519</v>
      </c>
      <c r="C33" s="50"/>
      <c r="D33" s="58"/>
      <c r="E33" s="58"/>
      <c r="F33" s="134">
        <v>14920</v>
      </c>
    </row>
    <row r="34" spans="1:6" ht="14.25">
      <c r="A34" s="184" t="s">
        <v>203</v>
      </c>
      <c r="B34" s="185"/>
      <c r="C34" s="112" t="s">
        <v>124</v>
      </c>
      <c r="D34" s="112" t="s">
        <v>124</v>
      </c>
      <c r="E34" s="112" t="s">
        <v>124</v>
      </c>
      <c r="F34" s="138">
        <f>SUM(F23:F33)</f>
        <v>1289369.62</v>
      </c>
    </row>
    <row r="36" spans="1:6" ht="14.25">
      <c r="A36" s="181" t="s">
        <v>258</v>
      </c>
      <c r="B36" s="181"/>
      <c r="C36" s="181"/>
      <c r="D36" s="181"/>
      <c r="E36" s="181"/>
      <c r="F36" s="181"/>
    </row>
    <row r="37" spans="1:6" ht="14.25">
      <c r="A37" s="182" t="s">
        <v>206</v>
      </c>
      <c r="B37" s="182"/>
      <c r="C37" s="61" t="s">
        <v>523</v>
      </c>
      <c r="D37" s="48"/>
      <c r="E37" s="48"/>
      <c r="F37" s="48"/>
    </row>
    <row r="39" spans="1:6" ht="14.25">
      <c r="A39" s="182" t="s">
        <v>205</v>
      </c>
      <c r="B39" s="182"/>
      <c r="C39" s="61" t="s">
        <v>486</v>
      </c>
      <c r="D39" s="52" t="s">
        <v>529</v>
      </c>
      <c r="E39" s="48"/>
      <c r="F39" s="48"/>
    </row>
    <row r="41" spans="1:6" ht="14.25">
      <c r="A41" s="178" t="s">
        <v>298</v>
      </c>
      <c r="B41" s="178"/>
      <c r="C41" s="178"/>
      <c r="D41" s="178"/>
      <c r="E41" s="178"/>
      <c r="F41" s="178"/>
    </row>
    <row r="42" spans="1:6" ht="28.5">
      <c r="A42" s="150" t="s">
        <v>193</v>
      </c>
      <c r="B42" s="151" t="s">
        <v>207</v>
      </c>
      <c r="C42" s="151" t="s">
        <v>299</v>
      </c>
      <c r="D42" s="151" t="s">
        <v>277</v>
      </c>
      <c r="E42" s="151" t="s">
        <v>300</v>
      </c>
      <c r="F42" s="151" t="s">
        <v>301</v>
      </c>
    </row>
    <row r="43" spans="1:6" ht="14.25">
      <c r="A43" s="46">
        <v>1</v>
      </c>
      <c r="B43" s="46">
        <v>2</v>
      </c>
      <c r="C43" s="46">
        <v>3</v>
      </c>
      <c r="D43" s="46">
        <v>4</v>
      </c>
      <c r="E43" s="46">
        <v>5</v>
      </c>
      <c r="F43" s="46">
        <v>6</v>
      </c>
    </row>
    <row r="44" spans="1:6" ht="42.75">
      <c r="A44" s="58" t="s">
        <v>32</v>
      </c>
      <c r="B44" s="38" t="s">
        <v>524</v>
      </c>
      <c r="C44" s="58"/>
      <c r="D44" s="150"/>
      <c r="E44" s="150"/>
      <c r="F44" s="133">
        <v>76000</v>
      </c>
    </row>
    <row r="45" spans="1:6" ht="28.5">
      <c r="A45" s="58" t="s">
        <v>33</v>
      </c>
      <c r="B45" s="38" t="s">
        <v>525</v>
      </c>
      <c r="C45" s="50"/>
      <c r="D45" s="58"/>
      <c r="E45" s="58"/>
      <c r="F45" s="58" t="s">
        <v>530</v>
      </c>
    </row>
    <row r="46" spans="1:6" ht="28.5">
      <c r="A46" s="58" t="s">
        <v>34</v>
      </c>
      <c r="B46" s="38" t="s">
        <v>526</v>
      </c>
      <c r="C46" s="50"/>
      <c r="D46" s="58"/>
      <c r="E46" s="58"/>
      <c r="F46" s="58" t="s">
        <v>531</v>
      </c>
    </row>
    <row r="47" spans="1:6" ht="28.5">
      <c r="A47" s="58" t="s">
        <v>35</v>
      </c>
      <c r="B47" s="38" t="s">
        <v>527</v>
      </c>
      <c r="C47" s="50"/>
      <c r="D47" s="58"/>
      <c r="E47" s="58"/>
      <c r="F47" s="58" t="s">
        <v>532</v>
      </c>
    </row>
    <row r="48" spans="1:6" ht="14.25">
      <c r="A48" s="184" t="s">
        <v>203</v>
      </c>
      <c r="B48" s="185"/>
      <c r="C48" s="150" t="s">
        <v>124</v>
      </c>
      <c r="D48" s="150" t="s">
        <v>124</v>
      </c>
      <c r="E48" s="150" t="s">
        <v>124</v>
      </c>
      <c r="F48" s="128">
        <f>F47+F46+F45+F44</f>
        <v>213120</v>
      </c>
    </row>
  </sheetData>
  <sheetProtection/>
  <mergeCells count="15">
    <mergeCell ref="A1:F1"/>
    <mergeCell ref="A2:B2"/>
    <mergeCell ref="A4:B4"/>
    <mergeCell ref="A6:F6"/>
    <mergeCell ref="A13:B13"/>
    <mergeCell ref="A15:F15"/>
    <mergeCell ref="A36:F36"/>
    <mergeCell ref="A37:B37"/>
    <mergeCell ref="A39:B39"/>
    <mergeCell ref="A41:F41"/>
    <mergeCell ref="A48:B48"/>
    <mergeCell ref="A16:B16"/>
    <mergeCell ref="A18:B18"/>
    <mergeCell ref="A20:F20"/>
    <mergeCell ref="A34:B34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1.0078125" defaultRowHeight="12" customHeight="1"/>
  <cols>
    <col min="1" max="16384" width="1.0078125" style="62" customWidth="1"/>
  </cols>
  <sheetData>
    <row r="1" s="64" customFormat="1" ht="9" customHeight="1">
      <c r="CS1" s="64" t="s">
        <v>361</v>
      </c>
    </row>
    <row r="2" s="64" customFormat="1" ht="9" customHeight="1">
      <c r="CS2" s="64" t="s">
        <v>360</v>
      </c>
    </row>
    <row r="3" s="64" customFormat="1" ht="9" customHeight="1">
      <c r="CS3" s="64" t="s">
        <v>359</v>
      </c>
    </row>
    <row r="4" s="64" customFormat="1" ht="9" customHeight="1">
      <c r="CS4" s="64" t="s">
        <v>358</v>
      </c>
    </row>
    <row r="5" s="64" customFormat="1" ht="3" customHeight="1"/>
    <row r="6" s="100" customFormat="1" ht="9" customHeight="1">
      <c r="CS6" s="100" t="s">
        <v>357</v>
      </c>
    </row>
    <row r="7" s="64" customFormat="1" ht="6" customHeight="1"/>
    <row r="8" spans="68:167" s="63" customFormat="1" ht="10.5" customHeight="1">
      <c r="BP8" s="187" t="s">
        <v>356</v>
      </c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</row>
    <row r="9" spans="68:167" s="63" customFormat="1" ht="10.5" customHeight="1"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</row>
    <row r="10" spans="68:167" s="64" customFormat="1" ht="9.75" customHeight="1">
      <c r="BP10" s="190" t="s">
        <v>355</v>
      </c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</row>
    <row r="11" spans="68:167" s="63" customFormat="1" ht="10.5" customHeight="1"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</row>
    <row r="12" spans="68:167" s="64" customFormat="1" ht="9.75" customHeight="1">
      <c r="BP12" s="189" t="s">
        <v>354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</row>
    <row r="13" spans="68:167" s="63" customFormat="1" ht="10.5" customHeight="1"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99"/>
      <c r="CM13" s="99"/>
      <c r="DT13" s="99"/>
      <c r="DU13" s="99"/>
      <c r="DV13" s="99"/>
      <c r="DW13" s="99"/>
      <c r="DX13" s="99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</row>
    <row r="14" spans="68:167" s="64" customFormat="1" ht="9.75" customHeight="1">
      <c r="BP14" s="189" t="s">
        <v>63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98"/>
      <c r="CM14" s="98"/>
      <c r="DY14" s="190" t="s">
        <v>305</v>
      </c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</row>
    <row r="15" spans="68:167" s="63" customFormat="1" ht="10.5" customHeight="1">
      <c r="BP15" s="75" t="s">
        <v>303</v>
      </c>
      <c r="BQ15" s="194"/>
      <c r="BR15" s="194"/>
      <c r="BS15" s="194"/>
      <c r="BT15" s="194"/>
      <c r="BU15" s="194"/>
      <c r="BV15" s="193" t="s">
        <v>303</v>
      </c>
      <c r="BW15" s="193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202">
        <v>20</v>
      </c>
      <c r="CV15" s="202"/>
      <c r="CW15" s="202"/>
      <c r="CX15" s="202"/>
      <c r="CY15" s="195"/>
      <c r="CZ15" s="195"/>
      <c r="DA15" s="195"/>
      <c r="DB15" s="193" t="s">
        <v>302</v>
      </c>
      <c r="DC15" s="193"/>
      <c r="DD15" s="193"/>
      <c r="FK15" s="75"/>
    </row>
    <row r="16" spans="2:154" s="97" customFormat="1" ht="15" customHeight="1">
      <c r="B16" s="201" t="s">
        <v>353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</row>
    <row r="17" spans="1:167" s="63" customFormat="1" ht="12" customHeight="1" thickBot="1">
      <c r="A17" s="96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I17" s="95" t="s">
        <v>352</v>
      </c>
      <c r="EJ17" s="200"/>
      <c r="EK17" s="200"/>
      <c r="EL17" s="200"/>
      <c r="EM17" s="200"/>
      <c r="EN17" s="94" t="s">
        <v>351</v>
      </c>
      <c r="EO17" s="94"/>
      <c r="EP17" s="94"/>
      <c r="EQ17" s="94"/>
      <c r="EZ17" s="197" t="s">
        <v>350</v>
      </c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32:167" s="63" customFormat="1" ht="12" customHeight="1">
      <c r="EB18" s="94"/>
      <c r="EC18" s="94"/>
      <c r="ED18" s="94"/>
      <c r="EE18" s="94"/>
      <c r="EF18" s="93"/>
      <c r="EG18" s="93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7"/>
      <c r="ES18" s="77"/>
      <c r="ET18" s="77"/>
      <c r="EU18" s="77"/>
      <c r="EW18" s="76"/>
      <c r="EX18" s="77" t="s">
        <v>349</v>
      </c>
      <c r="EZ18" s="275" t="s">
        <v>348</v>
      </c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7"/>
    </row>
    <row r="19" spans="43:167" s="63" customFormat="1" ht="10.5" customHeight="1">
      <c r="AQ19" s="75" t="s">
        <v>347</v>
      </c>
      <c r="AR19" s="194"/>
      <c r="AS19" s="194"/>
      <c r="AT19" s="194"/>
      <c r="AU19" s="194"/>
      <c r="AV19" s="194"/>
      <c r="AW19" s="193" t="s">
        <v>303</v>
      </c>
      <c r="AX19" s="193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202">
        <v>20</v>
      </c>
      <c r="BW19" s="202"/>
      <c r="BX19" s="202"/>
      <c r="BY19" s="202"/>
      <c r="BZ19" s="195"/>
      <c r="CA19" s="195"/>
      <c r="CB19" s="195"/>
      <c r="CC19" s="193" t="s">
        <v>302</v>
      </c>
      <c r="CD19" s="193"/>
      <c r="CE19" s="193"/>
      <c r="ER19" s="75"/>
      <c r="ES19" s="75"/>
      <c r="ET19" s="75"/>
      <c r="EU19" s="75"/>
      <c r="EX19" s="75" t="s">
        <v>346</v>
      </c>
      <c r="EZ19" s="278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63" customFormat="1" ht="10.5" customHeight="1">
      <c r="A20" s="63" t="s">
        <v>345</v>
      </c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R20" s="75"/>
      <c r="ES20" s="75"/>
      <c r="ET20" s="75"/>
      <c r="EU20" s="75"/>
      <c r="EX20" s="75"/>
      <c r="EZ20" s="204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6"/>
    </row>
    <row r="21" spans="1:167" s="63" customFormat="1" ht="10.5" customHeight="1">
      <c r="A21" s="63" t="s">
        <v>344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R21" s="75"/>
      <c r="ES21" s="75"/>
      <c r="ET21" s="75"/>
      <c r="EU21" s="75"/>
      <c r="EX21" s="75" t="s">
        <v>335</v>
      </c>
      <c r="EZ21" s="210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211"/>
    </row>
    <row r="22" spans="1:167" s="63" customFormat="1" ht="3" customHeight="1" thickBo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R22" s="75"/>
      <c r="ES22" s="75"/>
      <c r="ET22" s="75"/>
      <c r="EU22" s="75"/>
      <c r="EX22" s="75"/>
      <c r="EZ22" s="204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6"/>
    </row>
    <row r="23" spans="1:167" s="63" customFormat="1" ht="10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N23" s="86"/>
      <c r="AO23" s="92" t="s">
        <v>343</v>
      </c>
      <c r="AP23" s="86"/>
      <c r="AQ23" s="86"/>
      <c r="AR23" s="86"/>
      <c r="AY23" s="265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7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R23" s="75"/>
      <c r="ES23" s="75"/>
      <c r="ET23" s="75"/>
      <c r="EU23" s="75"/>
      <c r="EX23" s="75" t="s">
        <v>342</v>
      </c>
      <c r="EZ23" s="207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63" customFormat="1" ht="3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Y24" s="268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70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R24" s="75"/>
      <c r="ES24" s="75"/>
      <c r="ET24" s="75"/>
      <c r="EU24" s="75"/>
      <c r="EX24" s="75"/>
      <c r="EZ24" s="210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211"/>
    </row>
    <row r="25" spans="1:167" s="63" customFormat="1" ht="10.5" customHeight="1">
      <c r="A25" s="63" t="s">
        <v>341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R25" s="75"/>
      <c r="ES25" s="75"/>
      <c r="ET25" s="75"/>
      <c r="EU25" s="75"/>
      <c r="EX25" s="77" t="s">
        <v>340</v>
      </c>
      <c r="EZ25" s="278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63" customFormat="1" ht="10.5" customHeight="1">
      <c r="A26" s="63" t="s">
        <v>337</v>
      </c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R26" s="75"/>
      <c r="ES26" s="75"/>
      <c r="ET26" s="75"/>
      <c r="EU26" s="75"/>
      <c r="EX26" s="75"/>
      <c r="EZ26" s="204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6"/>
    </row>
    <row r="27" spans="1:167" s="63" customFormat="1" ht="10.5" customHeight="1">
      <c r="A27" s="63" t="s">
        <v>339</v>
      </c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R27" s="75"/>
      <c r="ES27" s="75"/>
      <c r="ET27" s="75"/>
      <c r="EU27" s="75"/>
      <c r="EX27" s="75" t="s">
        <v>338</v>
      </c>
      <c r="EZ27" s="281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3"/>
    </row>
    <row r="28" spans="1:167" s="63" customFormat="1" ht="10.5" customHeight="1">
      <c r="A28" s="63" t="s">
        <v>337</v>
      </c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N28" s="76"/>
      <c r="EO28" s="76"/>
      <c r="EP28" s="76"/>
      <c r="EQ28" s="76"/>
      <c r="ER28" s="77"/>
      <c r="ES28" s="77"/>
      <c r="ET28" s="77"/>
      <c r="EU28" s="77"/>
      <c r="EW28" s="76"/>
      <c r="EZ28" s="204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6"/>
    </row>
    <row r="29" spans="1:167" s="63" customFormat="1" ht="10.5" customHeight="1">
      <c r="A29" s="63" t="s">
        <v>336</v>
      </c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N29" s="76"/>
      <c r="EO29" s="76"/>
      <c r="EP29" s="76"/>
      <c r="EQ29" s="76"/>
      <c r="ER29" s="77"/>
      <c r="ES29" s="77"/>
      <c r="ET29" s="77"/>
      <c r="EU29" s="77"/>
      <c r="EW29" s="76"/>
      <c r="EX29" s="75" t="s">
        <v>335</v>
      </c>
      <c r="EZ29" s="210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211"/>
    </row>
    <row r="30" spans="1:167" s="63" customFormat="1" ht="10.5" customHeight="1">
      <c r="A30" s="63" t="s">
        <v>334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76"/>
      <c r="EK30" s="76"/>
      <c r="EL30" s="76"/>
      <c r="EM30" s="76"/>
      <c r="EN30" s="76"/>
      <c r="EO30" s="76"/>
      <c r="EP30" s="76"/>
      <c r="EQ30" s="76"/>
      <c r="ER30" s="77"/>
      <c r="ES30" s="77"/>
      <c r="ET30" s="77"/>
      <c r="EU30" s="77"/>
      <c r="EW30" s="76"/>
      <c r="EX30" s="75" t="s">
        <v>333</v>
      </c>
      <c r="EZ30" s="281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3"/>
    </row>
    <row r="31" spans="12:167" s="63" customFormat="1" ht="10.5" customHeight="1" thickBot="1"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76"/>
      <c r="EK31" s="76"/>
      <c r="EL31" s="76"/>
      <c r="EM31" s="76"/>
      <c r="EN31" s="76"/>
      <c r="EO31" s="76"/>
      <c r="EP31" s="76"/>
      <c r="EQ31" s="76"/>
      <c r="ER31" s="77"/>
      <c r="ES31" s="77"/>
      <c r="ET31" s="77"/>
      <c r="EU31" s="77"/>
      <c r="EW31" s="76"/>
      <c r="EX31" s="75" t="s">
        <v>332</v>
      </c>
      <c r="EZ31" s="284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6"/>
    </row>
    <row r="32" spans="12:167" s="64" customFormat="1" ht="10.5" customHeight="1" thickBot="1">
      <c r="L32" s="189" t="s">
        <v>331</v>
      </c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89"/>
      <c r="EK32" s="89"/>
      <c r="EL32" s="89"/>
      <c r="EM32" s="89"/>
      <c r="EN32" s="89"/>
      <c r="EO32" s="89"/>
      <c r="EP32" s="89"/>
      <c r="EQ32" s="89"/>
      <c r="ER32" s="90"/>
      <c r="ES32" s="90"/>
      <c r="ET32" s="90"/>
      <c r="EU32" s="90"/>
      <c r="EW32" s="89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50:167" s="63" customFormat="1" ht="12" thickBot="1">
      <c r="AX33" s="87"/>
      <c r="AY33" s="87"/>
      <c r="AZ33" s="87"/>
      <c r="BA33" s="87"/>
      <c r="BB33" s="87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CB33" s="85"/>
      <c r="CC33" s="85"/>
      <c r="CD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I33" s="85"/>
      <c r="EL33" s="77" t="s">
        <v>60</v>
      </c>
      <c r="EN33" s="290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2"/>
    </row>
    <row r="34" spans="1:167" s="63" customFormat="1" ht="4.5" customHeight="1">
      <c r="A34" s="86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76"/>
      <c r="EK34" s="76"/>
      <c r="EL34" s="76"/>
      <c r="EM34" s="76"/>
      <c r="EN34" s="76"/>
      <c r="EO34" s="76"/>
      <c r="EP34" s="76"/>
      <c r="EQ34" s="76"/>
      <c r="ER34" s="77"/>
      <c r="ES34" s="77"/>
      <c r="ET34" s="77"/>
      <c r="EU34" s="77"/>
      <c r="EW34" s="76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</row>
    <row r="35" spans="1:167" s="63" customFormat="1" ht="10.5" customHeight="1">
      <c r="A35" s="244" t="s">
        <v>330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1" t="s">
        <v>329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245" t="s">
        <v>328</v>
      </c>
      <c r="AP35" s="246"/>
      <c r="AQ35" s="246"/>
      <c r="AR35" s="246"/>
      <c r="AS35" s="246"/>
      <c r="AT35" s="246"/>
      <c r="AU35" s="246"/>
      <c r="AV35" s="246"/>
      <c r="AW35" s="246"/>
      <c r="AX35" s="246"/>
      <c r="AY35" s="191" t="s">
        <v>327</v>
      </c>
      <c r="AZ35" s="192"/>
      <c r="BA35" s="192"/>
      <c r="BB35" s="192"/>
      <c r="BC35" s="192"/>
      <c r="BD35" s="192"/>
      <c r="BE35" s="192"/>
      <c r="BF35" s="192"/>
      <c r="BG35" s="192"/>
      <c r="BH35" s="192"/>
      <c r="BI35" s="218" t="s">
        <v>326</v>
      </c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20"/>
      <c r="CN35" s="232" t="s">
        <v>325</v>
      </c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4"/>
      <c r="DP35" s="293" t="s">
        <v>324</v>
      </c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294"/>
    </row>
    <row r="36" spans="1:167" s="63" customFormat="1" ht="10.5" customHeight="1">
      <c r="A36" s="244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1"/>
      <c r="AF36" s="192"/>
      <c r="AG36" s="192"/>
      <c r="AH36" s="192"/>
      <c r="AI36" s="192"/>
      <c r="AJ36" s="192"/>
      <c r="AK36" s="192"/>
      <c r="AL36" s="192"/>
      <c r="AM36" s="192"/>
      <c r="AN36" s="192"/>
      <c r="AO36" s="245"/>
      <c r="AP36" s="246"/>
      <c r="AQ36" s="246"/>
      <c r="AR36" s="246"/>
      <c r="AS36" s="246"/>
      <c r="AT36" s="246"/>
      <c r="AU36" s="246"/>
      <c r="AV36" s="246"/>
      <c r="AW36" s="246"/>
      <c r="AX36" s="246"/>
      <c r="AY36" s="191"/>
      <c r="AZ36" s="192"/>
      <c r="BA36" s="192"/>
      <c r="BB36" s="192"/>
      <c r="BC36" s="192"/>
      <c r="BD36" s="192"/>
      <c r="BE36" s="192"/>
      <c r="BF36" s="192"/>
      <c r="BG36" s="192"/>
      <c r="BH36" s="192"/>
      <c r="BI36" s="230" t="s">
        <v>323</v>
      </c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231"/>
      <c r="CN36" s="235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7"/>
      <c r="DP36" s="295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</row>
    <row r="37" spans="1:167" s="78" customFormat="1" ht="10.5" customHeight="1">
      <c r="A37" s="244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8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75" t="s">
        <v>322</v>
      </c>
      <c r="CB37" s="195"/>
      <c r="CC37" s="195"/>
      <c r="CD37" s="195"/>
      <c r="CE37" s="63" t="s">
        <v>302</v>
      </c>
      <c r="CF37" s="63"/>
      <c r="CG37" s="63"/>
      <c r="CH37" s="63"/>
      <c r="CI37" s="63"/>
      <c r="CJ37" s="63"/>
      <c r="CK37" s="63"/>
      <c r="CL37" s="63"/>
      <c r="CM37" s="82"/>
      <c r="CN37" s="235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7"/>
      <c r="DP37" s="295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</row>
    <row r="38" spans="1:167" s="78" customFormat="1" ht="3" customHeight="1">
      <c r="A38" s="244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81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79"/>
      <c r="CN38" s="238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40"/>
      <c r="DP38" s="297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</row>
    <row r="39" spans="1:167" s="78" customFormat="1" ht="14.25" customHeight="1">
      <c r="A39" s="244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213" t="s">
        <v>321</v>
      </c>
      <c r="BJ39" s="213"/>
      <c r="BK39" s="213"/>
      <c r="BL39" s="213"/>
      <c r="BM39" s="213"/>
      <c r="BN39" s="213"/>
      <c r="BO39" s="213"/>
      <c r="BP39" s="213"/>
      <c r="BQ39" s="213"/>
      <c r="BR39" s="213"/>
      <c r="BS39" s="213" t="s">
        <v>320</v>
      </c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5" t="s">
        <v>321</v>
      </c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7"/>
      <c r="DB39" s="215" t="s">
        <v>320</v>
      </c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7"/>
      <c r="DP39" s="213" t="s">
        <v>319</v>
      </c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 t="s">
        <v>318</v>
      </c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5"/>
    </row>
    <row r="40" spans="1:167" s="63" customFormat="1" ht="10.5" customHeight="1" thickBot="1">
      <c r="A40" s="217">
        <v>1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42">
        <v>2</v>
      </c>
      <c r="AF40" s="242"/>
      <c r="AG40" s="242"/>
      <c r="AH40" s="242"/>
      <c r="AI40" s="242"/>
      <c r="AJ40" s="242"/>
      <c r="AK40" s="242"/>
      <c r="AL40" s="242"/>
      <c r="AM40" s="242"/>
      <c r="AN40" s="242"/>
      <c r="AO40" s="242">
        <v>3</v>
      </c>
      <c r="AP40" s="242"/>
      <c r="AQ40" s="242"/>
      <c r="AR40" s="242"/>
      <c r="AS40" s="242"/>
      <c r="AT40" s="242"/>
      <c r="AU40" s="242"/>
      <c r="AV40" s="242"/>
      <c r="AW40" s="242"/>
      <c r="AX40" s="242"/>
      <c r="AY40" s="242">
        <v>4</v>
      </c>
      <c r="AZ40" s="242"/>
      <c r="BA40" s="242"/>
      <c r="BB40" s="242"/>
      <c r="BC40" s="242"/>
      <c r="BD40" s="242"/>
      <c r="BE40" s="242"/>
      <c r="BF40" s="242"/>
      <c r="BG40" s="242"/>
      <c r="BH40" s="242"/>
      <c r="BI40" s="228">
        <v>5</v>
      </c>
      <c r="BJ40" s="228"/>
      <c r="BK40" s="228"/>
      <c r="BL40" s="228"/>
      <c r="BM40" s="228"/>
      <c r="BN40" s="228"/>
      <c r="BO40" s="228"/>
      <c r="BP40" s="228"/>
      <c r="BQ40" s="228"/>
      <c r="BR40" s="228"/>
      <c r="BS40" s="242">
        <v>6</v>
      </c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28">
        <v>7</v>
      </c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>
        <v>8</v>
      </c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>
        <v>9</v>
      </c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>
        <v>10</v>
      </c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99"/>
    </row>
    <row r="41" spans="1:167" s="63" customFormat="1" ht="11.25" customHeight="1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7"/>
      <c r="AE41" s="247"/>
      <c r="AF41" s="227"/>
      <c r="AG41" s="227"/>
      <c r="AH41" s="227"/>
      <c r="AI41" s="227"/>
      <c r="AJ41" s="227"/>
      <c r="AK41" s="227"/>
      <c r="AL41" s="227"/>
      <c r="AM41" s="227"/>
      <c r="AN41" s="227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88"/>
    </row>
    <row r="42" spans="1:167" s="63" customFormat="1" ht="11.25" customHeight="1" thickBo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2"/>
      <c r="AE42" s="261"/>
      <c r="AF42" s="243"/>
      <c r="AG42" s="243"/>
      <c r="AH42" s="243"/>
      <c r="AI42" s="243"/>
      <c r="AJ42" s="243"/>
      <c r="AK42" s="243"/>
      <c r="AL42" s="243"/>
      <c r="AM42" s="243"/>
      <c r="AN42" s="243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87"/>
    </row>
    <row r="43" spans="69:167" s="76" customFormat="1" ht="12" customHeight="1" thickBot="1">
      <c r="BQ43" s="77" t="s">
        <v>317</v>
      </c>
      <c r="BS43" s="223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5"/>
      <c r="CN43" s="221" t="s">
        <v>123</v>
      </c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89"/>
    </row>
    <row r="44" ht="4.5" customHeight="1" thickBot="1"/>
    <row r="45" spans="150:167" s="63" customFormat="1" ht="10.5" customHeight="1">
      <c r="ET45" s="75"/>
      <c r="EU45" s="75"/>
      <c r="EX45" s="75" t="s">
        <v>316</v>
      </c>
      <c r="EZ45" s="262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4"/>
    </row>
    <row r="46" spans="1:167" s="63" customFormat="1" ht="10.5" customHeight="1" thickBot="1">
      <c r="A46" s="63" t="s">
        <v>315</v>
      </c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ET46" s="75"/>
      <c r="EU46" s="75"/>
      <c r="EW46" s="76"/>
      <c r="EX46" s="75" t="s">
        <v>314</v>
      </c>
      <c r="EZ46" s="272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4"/>
    </row>
    <row r="47" spans="14:58" s="64" customFormat="1" ht="10.5" customHeight="1" thickBot="1">
      <c r="N47" s="189" t="s">
        <v>63</v>
      </c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H47" s="190" t="s">
        <v>305</v>
      </c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</row>
    <row r="48" spans="1:167" ht="10.5" customHeight="1">
      <c r="A48" s="63" t="s">
        <v>313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X48" s="248" t="s">
        <v>312</v>
      </c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3"/>
    </row>
    <row r="49" spans="1:167" ht="10.5" customHeight="1">
      <c r="A49" s="63" t="s">
        <v>311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X49" s="253" t="s">
        <v>310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1"/>
    </row>
    <row r="50" spans="1:167" ht="10.5" customHeight="1">
      <c r="A50" s="63" t="s">
        <v>309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X50" s="69"/>
      <c r="BY50" s="63" t="s">
        <v>308</v>
      </c>
      <c r="CL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8"/>
    </row>
    <row r="51" spans="14:167" ht="10.5" customHeight="1">
      <c r="N51" s="189" t="s">
        <v>63</v>
      </c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H51" s="190" t="s">
        <v>305</v>
      </c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X51" s="69"/>
      <c r="BY51" s="63" t="s">
        <v>307</v>
      </c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Z51" s="196"/>
      <c r="DA51" s="196"/>
      <c r="DB51" s="196"/>
      <c r="DC51" s="196"/>
      <c r="DD51" s="196"/>
      <c r="DE51" s="196"/>
      <c r="DF51" s="196"/>
      <c r="DG51" s="196"/>
      <c r="DH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FJ51" s="63"/>
      <c r="FK51" s="68"/>
    </row>
    <row r="52" spans="1:167" ht="10.5" customHeight="1">
      <c r="A52" s="63" t="s">
        <v>308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X52" s="69"/>
      <c r="CL52" s="258" t="s">
        <v>306</v>
      </c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Z52" s="258" t="s">
        <v>63</v>
      </c>
      <c r="DA52" s="258"/>
      <c r="DB52" s="258"/>
      <c r="DC52" s="258"/>
      <c r="DD52" s="258"/>
      <c r="DE52" s="258"/>
      <c r="DF52" s="258"/>
      <c r="DG52" s="258"/>
      <c r="DH52" s="258"/>
      <c r="DJ52" s="258" t="s">
        <v>305</v>
      </c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C52" s="258" t="s">
        <v>304</v>
      </c>
      <c r="ED52" s="258"/>
      <c r="EE52" s="258"/>
      <c r="EF52" s="258"/>
      <c r="EG52" s="258"/>
      <c r="EH52" s="258"/>
      <c r="EI52" s="258"/>
      <c r="EJ52" s="258"/>
      <c r="EK52" s="258"/>
      <c r="EL52" s="258"/>
      <c r="FJ52" s="70"/>
      <c r="FK52" s="68"/>
    </row>
    <row r="53" spans="1:167" ht="10.5" customHeight="1">
      <c r="A53" s="63" t="s">
        <v>307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X53" s="69"/>
      <c r="BY53" s="202" t="s">
        <v>303</v>
      </c>
      <c r="BZ53" s="202"/>
      <c r="CA53" s="194"/>
      <c r="CB53" s="194"/>
      <c r="CC53" s="194"/>
      <c r="CD53" s="194"/>
      <c r="CE53" s="194"/>
      <c r="CF53" s="193" t="s">
        <v>303</v>
      </c>
      <c r="CG53" s="193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202">
        <v>20</v>
      </c>
      <c r="DF53" s="202"/>
      <c r="DG53" s="202"/>
      <c r="DH53" s="202"/>
      <c r="DI53" s="195"/>
      <c r="DJ53" s="195"/>
      <c r="DK53" s="195"/>
      <c r="DL53" s="193" t="s">
        <v>302</v>
      </c>
      <c r="DM53" s="193"/>
      <c r="DN53" s="193"/>
      <c r="ED53" s="63"/>
      <c r="EE53" s="63"/>
      <c r="EF53" s="63"/>
      <c r="EG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8"/>
    </row>
    <row r="54" spans="14:167" s="64" customFormat="1" ht="9.75" customHeight="1" thickBot="1">
      <c r="N54" s="258" t="s">
        <v>306</v>
      </c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D54" s="258" t="s">
        <v>63</v>
      </c>
      <c r="AE54" s="258"/>
      <c r="AF54" s="258"/>
      <c r="AG54" s="258"/>
      <c r="AH54" s="258"/>
      <c r="AI54" s="258"/>
      <c r="AJ54" s="258"/>
      <c r="AK54" s="258"/>
      <c r="AL54" s="258"/>
      <c r="AM54" s="258"/>
      <c r="AO54" s="258" t="s">
        <v>305</v>
      </c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H54" s="259" t="s">
        <v>304</v>
      </c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X54" s="67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5"/>
    </row>
    <row r="55" spans="1:42" s="63" customFormat="1" ht="10.5" customHeight="1">
      <c r="A55" s="202" t="s">
        <v>303</v>
      </c>
      <c r="B55" s="202"/>
      <c r="C55" s="194"/>
      <c r="D55" s="194"/>
      <c r="E55" s="194"/>
      <c r="F55" s="194"/>
      <c r="G55" s="194"/>
      <c r="H55" s="193" t="s">
        <v>303</v>
      </c>
      <c r="I55" s="193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202">
        <v>20</v>
      </c>
      <c r="AH55" s="202"/>
      <c r="AI55" s="202"/>
      <c r="AJ55" s="202"/>
      <c r="AK55" s="195"/>
      <c r="AL55" s="195"/>
      <c r="AM55" s="195"/>
      <c r="AN55" s="193" t="s">
        <v>302</v>
      </c>
      <c r="AO55" s="193"/>
      <c r="AP55" s="193"/>
    </row>
    <row r="56" s="63" customFormat="1" ht="3" customHeight="1"/>
  </sheetData>
  <sheetProtection/>
  <mergeCells count="134"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  <mergeCell ref="CL51:CX51"/>
    <mergeCell ref="EN41:FK41"/>
    <mergeCell ref="EN43:FK43"/>
    <mergeCell ref="EN33:FK33"/>
    <mergeCell ref="EZ30:FK30"/>
    <mergeCell ref="DP35:FK38"/>
    <mergeCell ref="EN40:FK40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EZ45:FK45"/>
    <mergeCell ref="AR19:AV19"/>
    <mergeCell ref="AW19:AX19"/>
    <mergeCell ref="AY19:BU19"/>
    <mergeCell ref="CC19:CE19"/>
    <mergeCell ref="DP42:EM42"/>
    <mergeCell ref="BV19:BY19"/>
    <mergeCell ref="AY23:BZ24"/>
    <mergeCell ref="BZ19:CB19"/>
    <mergeCell ref="AO42:AX42"/>
    <mergeCell ref="BY53:BZ53"/>
    <mergeCell ref="CA53:CE53"/>
    <mergeCell ref="L31:AV31"/>
    <mergeCell ref="CN42:DA42"/>
    <mergeCell ref="DB42:DO42"/>
    <mergeCell ref="BI42:BR42"/>
    <mergeCell ref="AE42:AN42"/>
    <mergeCell ref="AE40:AN40"/>
    <mergeCell ref="BS40:CM40"/>
    <mergeCell ref="A40:AD40"/>
    <mergeCell ref="AD53:AM53"/>
    <mergeCell ref="N53:AB53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A55:B55"/>
    <mergeCell ref="C55:G55"/>
    <mergeCell ref="H55:I55"/>
    <mergeCell ref="J55:AF55"/>
    <mergeCell ref="N54:AB54"/>
    <mergeCell ref="AD54:AM54"/>
    <mergeCell ref="EC51:EL51"/>
    <mergeCell ref="AH50:BF50"/>
    <mergeCell ref="AH51:BF51"/>
    <mergeCell ref="EC52:EL52"/>
    <mergeCell ref="N50:AF50"/>
    <mergeCell ref="N51:AF51"/>
    <mergeCell ref="BX48:EL48"/>
    <mergeCell ref="BS41:CM41"/>
    <mergeCell ref="BI39:BR39"/>
    <mergeCell ref="BS42:CM42"/>
    <mergeCell ref="A42:AD42"/>
    <mergeCell ref="BX49:EL49"/>
    <mergeCell ref="N47:AF47"/>
    <mergeCell ref="AH46:BF46"/>
    <mergeCell ref="AH47:BF47"/>
    <mergeCell ref="A41:AD41"/>
    <mergeCell ref="AY41:BH41"/>
    <mergeCell ref="AY42:BH42"/>
    <mergeCell ref="A35:AD39"/>
    <mergeCell ref="AE35:AN39"/>
    <mergeCell ref="AO35:AX39"/>
    <mergeCell ref="N46:AF46"/>
    <mergeCell ref="AE41:AN41"/>
    <mergeCell ref="BI36:CM36"/>
    <mergeCell ref="CB37:CD37"/>
    <mergeCell ref="CN35:DO38"/>
    <mergeCell ref="EN39:FK39"/>
    <mergeCell ref="DB39:DO39"/>
    <mergeCell ref="AO41:AX41"/>
    <mergeCell ref="BI40:BR40"/>
    <mergeCell ref="BI41:BR41"/>
    <mergeCell ref="AO40:AX40"/>
    <mergeCell ref="AY40:BH40"/>
    <mergeCell ref="CN43:DA43"/>
    <mergeCell ref="DB43:DO43"/>
    <mergeCell ref="BS43:CM43"/>
    <mergeCell ref="DP43:EM43"/>
    <mergeCell ref="CN41:DA41"/>
    <mergeCell ref="DP40:EM40"/>
    <mergeCell ref="DP41:EM41"/>
    <mergeCell ref="DB41:DO41"/>
    <mergeCell ref="CN40:DA40"/>
    <mergeCell ref="DB40:DO40"/>
    <mergeCell ref="AO20:EL21"/>
    <mergeCell ref="EZ22:FK24"/>
    <mergeCell ref="AO25:EL25"/>
    <mergeCell ref="DP39:EM39"/>
    <mergeCell ref="BS39:CM39"/>
    <mergeCell ref="AO28:EL29"/>
    <mergeCell ref="AO26:EL27"/>
    <mergeCell ref="CN39:DA39"/>
    <mergeCell ref="L32:AV32"/>
    <mergeCell ref="BI35:CM35"/>
    <mergeCell ref="DY13:FK13"/>
    <mergeCell ref="DY14:FK14"/>
    <mergeCell ref="BP14:CK14"/>
    <mergeCell ref="BP13:CK13"/>
    <mergeCell ref="EZ17:FK17"/>
    <mergeCell ref="EJ17:EM17"/>
    <mergeCell ref="BQ15:BU15"/>
    <mergeCell ref="B16:EX16"/>
    <mergeCell ref="CU15:CX15"/>
    <mergeCell ref="BP8:FK8"/>
    <mergeCell ref="BP9:FK9"/>
    <mergeCell ref="BP11:FK11"/>
    <mergeCell ref="BP12:FK12"/>
    <mergeCell ref="BP10:FK10"/>
    <mergeCell ref="AY35:BH39"/>
    <mergeCell ref="BV15:BW15"/>
    <mergeCell ref="BX15:CT15"/>
    <mergeCell ref="CY15:DA15"/>
    <mergeCell ref="DB15:DD15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3" sqref="A3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7" t="s">
        <v>67</v>
      </c>
    </row>
    <row r="2" ht="30" customHeight="1">
      <c r="A2" s="41" t="s">
        <v>417</v>
      </c>
    </row>
    <row r="3" ht="21" customHeight="1">
      <c r="A3" s="41"/>
    </row>
    <row r="4" ht="21" customHeight="1">
      <c r="A4" s="41"/>
    </row>
    <row r="5" ht="21" customHeight="1">
      <c r="A5" s="7" t="s">
        <v>69</v>
      </c>
    </row>
    <row r="6" ht="21" customHeight="1">
      <c r="A6" s="41" t="s">
        <v>418</v>
      </c>
    </row>
    <row r="7" ht="21" customHeight="1">
      <c r="A7" s="41" t="s">
        <v>419</v>
      </c>
    </row>
    <row r="8" ht="21" customHeight="1">
      <c r="A8" s="41" t="s">
        <v>420</v>
      </c>
    </row>
    <row r="9" ht="21" customHeight="1">
      <c r="A9" s="2" t="s">
        <v>421</v>
      </c>
    </row>
    <row r="10" ht="33" customHeight="1">
      <c r="A10" s="2" t="s">
        <v>422</v>
      </c>
    </row>
    <row r="11" ht="21.75" customHeight="1">
      <c r="A11" s="2" t="s">
        <v>423</v>
      </c>
    </row>
    <row r="12" ht="30" customHeight="1">
      <c r="A12" s="2" t="s">
        <v>424</v>
      </c>
    </row>
    <row r="13" ht="19.5" customHeight="1">
      <c r="A13" s="2" t="s">
        <v>425</v>
      </c>
    </row>
    <row r="14" ht="15" customHeight="1">
      <c r="A14" s="2" t="s">
        <v>426</v>
      </c>
    </row>
    <row r="15" ht="14.25">
      <c r="A15" s="2" t="s">
        <v>407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5">
      <selection activeCell="D29" sqref="D29"/>
    </sheetView>
  </sheetViews>
  <sheetFormatPr defaultColWidth="9.33203125" defaultRowHeight="12.75"/>
  <cols>
    <col min="1" max="1" width="25.16015625" style="8" customWidth="1"/>
    <col min="2" max="2" width="12.33203125" style="8" customWidth="1"/>
    <col min="3" max="3" width="24.83203125" style="8" customWidth="1"/>
    <col min="4" max="9" width="14.5" style="8" customWidth="1"/>
    <col min="10" max="10" width="11.83203125" style="8" customWidth="1"/>
    <col min="11" max="11" width="9.33203125" style="8" customWidth="1"/>
    <col min="12" max="12" width="26.5" style="8" customWidth="1"/>
    <col min="13" max="16384" width="9.33203125" style="8" customWidth="1"/>
  </cols>
  <sheetData>
    <row r="1" spans="1:12" ht="37.5" customHeight="1">
      <c r="A1" s="158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69.75" customHeight="1">
      <c r="A2" s="9" t="s">
        <v>80</v>
      </c>
      <c r="B2" s="108" t="s">
        <v>70</v>
      </c>
      <c r="C2" s="108" t="s">
        <v>71</v>
      </c>
      <c r="D2" s="108" t="s">
        <v>72</v>
      </c>
      <c r="E2" s="108" t="s">
        <v>73</v>
      </c>
      <c r="F2" s="108" t="s">
        <v>74</v>
      </c>
      <c r="G2" s="108" t="s">
        <v>75</v>
      </c>
      <c r="H2" s="108" t="s">
        <v>81</v>
      </c>
      <c r="I2" s="108" t="s">
        <v>76</v>
      </c>
      <c r="J2" s="108" t="s">
        <v>77</v>
      </c>
      <c r="K2" s="108" t="s">
        <v>78</v>
      </c>
      <c r="L2" s="108" t="s">
        <v>79</v>
      </c>
    </row>
    <row r="3" spans="1:12" ht="16.5" customHeight="1">
      <c r="A3" s="42" t="s">
        <v>91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4.25" customHeight="1">
      <c r="A4" s="114" t="s">
        <v>427</v>
      </c>
      <c r="B4" s="43"/>
      <c r="C4" s="44" t="s">
        <v>396</v>
      </c>
      <c r="D4" s="43"/>
      <c r="E4" s="43"/>
      <c r="F4" s="43"/>
      <c r="G4" s="43"/>
      <c r="H4" s="43"/>
      <c r="I4" s="43"/>
      <c r="J4" s="107" t="s">
        <v>397</v>
      </c>
      <c r="K4" s="107" t="s">
        <v>399</v>
      </c>
      <c r="L4" s="107" t="s">
        <v>398</v>
      </c>
    </row>
    <row r="5" spans="1:12" ht="54.75" customHeight="1">
      <c r="A5" s="114" t="s">
        <v>428</v>
      </c>
      <c r="B5" s="43"/>
      <c r="C5" s="44" t="s">
        <v>396</v>
      </c>
      <c r="D5" s="43"/>
      <c r="E5" s="43"/>
      <c r="F5" s="43"/>
      <c r="G5" s="44"/>
      <c r="H5" s="44"/>
      <c r="I5" s="43"/>
      <c r="J5" s="107" t="s">
        <v>397</v>
      </c>
      <c r="K5" s="107" t="s">
        <v>399</v>
      </c>
      <c r="L5" s="107" t="s">
        <v>400</v>
      </c>
    </row>
    <row r="6" spans="1:12" ht="42">
      <c r="A6" s="146" t="s">
        <v>429</v>
      </c>
      <c r="B6" s="147"/>
      <c r="C6" s="148" t="s">
        <v>396</v>
      </c>
      <c r="D6" s="147"/>
      <c r="E6" s="147"/>
      <c r="F6" s="147"/>
      <c r="G6" s="147"/>
      <c r="H6" s="147"/>
      <c r="I6" s="147"/>
      <c r="J6" s="146" t="s">
        <v>397</v>
      </c>
      <c r="K6" s="146" t="s">
        <v>399</v>
      </c>
      <c r="L6" s="146" t="s">
        <v>400</v>
      </c>
    </row>
    <row r="7" spans="1:12" ht="42">
      <c r="A7" s="146" t="s">
        <v>430</v>
      </c>
      <c r="B7" s="147"/>
      <c r="C7" s="148" t="s">
        <v>396</v>
      </c>
      <c r="D7" s="147"/>
      <c r="E7" s="147"/>
      <c r="F7" s="147"/>
      <c r="G7" s="147"/>
      <c r="H7" s="147"/>
      <c r="I7" s="147"/>
      <c r="J7" s="146" t="s">
        <v>397</v>
      </c>
      <c r="K7" s="146" t="s">
        <v>399</v>
      </c>
      <c r="L7" s="146" t="s">
        <v>398</v>
      </c>
    </row>
    <row r="8" spans="1:12" ht="42">
      <c r="A8" s="146" t="s">
        <v>431</v>
      </c>
      <c r="B8" s="147"/>
      <c r="C8" s="148" t="s">
        <v>396</v>
      </c>
      <c r="D8" s="147"/>
      <c r="E8" s="147"/>
      <c r="F8" s="147"/>
      <c r="G8" s="147"/>
      <c r="H8" s="147"/>
      <c r="I8" s="147"/>
      <c r="J8" s="146" t="s">
        <v>397</v>
      </c>
      <c r="K8" s="146" t="s">
        <v>399</v>
      </c>
      <c r="L8" s="146" t="s">
        <v>401</v>
      </c>
    </row>
    <row r="9" spans="1:12" ht="63">
      <c r="A9" s="146" t="s">
        <v>432</v>
      </c>
      <c r="B9" s="147"/>
      <c r="C9" s="148" t="s">
        <v>396</v>
      </c>
      <c r="D9" s="147"/>
      <c r="E9" s="147"/>
      <c r="F9" s="147"/>
      <c r="G9" s="147"/>
      <c r="H9" s="147"/>
      <c r="I9" s="147"/>
      <c r="J9" s="146" t="s">
        <v>397</v>
      </c>
      <c r="K9" s="146" t="s">
        <v>399</v>
      </c>
      <c r="L9" s="146" t="s">
        <v>402</v>
      </c>
    </row>
    <row r="10" spans="1:12" ht="63">
      <c r="A10" s="149" t="s">
        <v>433</v>
      </c>
      <c r="B10" s="147"/>
      <c r="C10" s="148" t="s">
        <v>403</v>
      </c>
      <c r="D10" s="147"/>
      <c r="E10" s="147"/>
      <c r="F10" s="147"/>
      <c r="G10" s="147"/>
      <c r="H10" s="147"/>
      <c r="I10" s="147"/>
      <c r="J10" s="146" t="s">
        <v>397</v>
      </c>
      <c r="K10" s="146" t="s">
        <v>399</v>
      </c>
      <c r="L10" s="146" t="s">
        <v>402</v>
      </c>
    </row>
    <row r="11" spans="1:12" ht="42">
      <c r="A11" s="149" t="s">
        <v>434</v>
      </c>
      <c r="B11" s="147"/>
      <c r="C11" s="148" t="s">
        <v>403</v>
      </c>
      <c r="D11" s="147"/>
      <c r="E11" s="147"/>
      <c r="F11" s="147"/>
      <c r="G11" s="147"/>
      <c r="H11" s="147"/>
      <c r="I11" s="147"/>
      <c r="J11" s="146" t="s">
        <v>397</v>
      </c>
      <c r="K11" s="146" t="s">
        <v>399</v>
      </c>
      <c r="L11" s="146" t="s">
        <v>400</v>
      </c>
    </row>
    <row r="12" spans="1:12" ht="42">
      <c r="A12" s="149" t="s">
        <v>435</v>
      </c>
      <c r="B12" s="147"/>
      <c r="C12" s="148" t="s">
        <v>403</v>
      </c>
      <c r="D12" s="147"/>
      <c r="E12" s="147"/>
      <c r="F12" s="147"/>
      <c r="G12" s="147"/>
      <c r="H12" s="147"/>
      <c r="I12" s="147"/>
      <c r="J12" s="146" t="s">
        <v>397</v>
      </c>
      <c r="K12" s="146" t="s">
        <v>399</v>
      </c>
      <c r="L12" s="146" t="s">
        <v>400</v>
      </c>
    </row>
    <row r="13" spans="1:12" ht="63">
      <c r="A13" s="146" t="s">
        <v>436</v>
      </c>
      <c r="B13" s="147"/>
      <c r="C13" s="148" t="s">
        <v>403</v>
      </c>
      <c r="D13" s="147"/>
      <c r="E13" s="147"/>
      <c r="F13" s="147"/>
      <c r="G13" s="147"/>
      <c r="H13" s="147"/>
      <c r="I13" s="147"/>
      <c r="J13" s="146" t="s">
        <v>397</v>
      </c>
      <c r="K13" s="146" t="s">
        <v>399</v>
      </c>
      <c r="L13" s="146" t="s">
        <v>404</v>
      </c>
    </row>
    <row r="14" spans="1:12" ht="63">
      <c r="A14" s="146" t="s">
        <v>437</v>
      </c>
      <c r="B14" s="147"/>
      <c r="C14" s="148" t="s">
        <v>403</v>
      </c>
      <c r="D14" s="147"/>
      <c r="E14" s="147"/>
      <c r="F14" s="147"/>
      <c r="G14" s="147"/>
      <c r="H14" s="147"/>
      <c r="I14" s="147"/>
      <c r="J14" s="146" t="s">
        <v>397</v>
      </c>
      <c r="K14" s="146" t="s">
        <v>399</v>
      </c>
      <c r="L14" s="146" t="s">
        <v>405</v>
      </c>
    </row>
    <row r="15" spans="1:12" ht="63">
      <c r="A15" s="146" t="s">
        <v>438</v>
      </c>
      <c r="B15" s="147"/>
      <c r="C15" s="148" t="s">
        <v>406</v>
      </c>
      <c r="D15" s="147"/>
      <c r="E15" s="147"/>
      <c r="F15" s="147"/>
      <c r="G15" s="147"/>
      <c r="H15" s="147"/>
      <c r="I15" s="147"/>
      <c r="J15" s="146" t="s">
        <v>397</v>
      </c>
      <c r="K15" s="146" t="s">
        <v>399</v>
      </c>
      <c r="L15" s="146" t="s">
        <v>405</v>
      </c>
    </row>
    <row r="16" spans="1:12" ht="63">
      <c r="A16" s="146" t="s">
        <v>439</v>
      </c>
      <c r="B16" s="147"/>
      <c r="C16" s="148" t="s">
        <v>406</v>
      </c>
      <c r="D16" s="147"/>
      <c r="E16" s="147"/>
      <c r="F16" s="147"/>
      <c r="G16" s="147"/>
      <c r="H16" s="147"/>
      <c r="I16" s="147"/>
      <c r="J16" s="146" t="s">
        <v>397</v>
      </c>
      <c r="K16" s="146" t="s">
        <v>399</v>
      </c>
      <c r="L16" s="146" t="s">
        <v>402</v>
      </c>
    </row>
    <row r="17" spans="1:12" ht="42">
      <c r="A17" s="146" t="s">
        <v>440</v>
      </c>
      <c r="B17" s="147"/>
      <c r="C17" s="148" t="s">
        <v>406</v>
      </c>
      <c r="D17" s="147"/>
      <c r="E17" s="147"/>
      <c r="F17" s="147"/>
      <c r="G17" s="147"/>
      <c r="H17" s="147"/>
      <c r="I17" s="147"/>
      <c r="J17" s="146" t="s">
        <v>397</v>
      </c>
      <c r="K17" s="146" t="s">
        <v>399</v>
      </c>
      <c r="L17" s="146" t="s">
        <v>398</v>
      </c>
    </row>
    <row r="18" spans="1:12" ht="42">
      <c r="A18" s="146" t="s">
        <v>441</v>
      </c>
      <c r="B18" s="147"/>
      <c r="C18" s="148" t="s">
        <v>406</v>
      </c>
      <c r="D18" s="147"/>
      <c r="E18" s="147"/>
      <c r="F18" s="147"/>
      <c r="G18" s="147"/>
      <c r="H18" s="147"/>
      <c r="I18" s="147"/>
      <c r="J18" s="146" t="s">
        <v>397</v>
      </c>
      <c r="K18" s="146" t="s">
        <v>399</v>
      </c>
      <c r="L18" s="146" t="s">
        <v>398</v>
      </c>
    </row>
    <row r="19" spans="1:12" ht="42">
      <c r="A19" s="146" t="s">
        <v>442</v>
      </c>
      <c r="B19" s="147"/>
      <c r="C19" s="148" t="s">
        <v>406</v>
      </c>
      <c r="D19" s="147"/>
      <c r="E19" s="147"/>
      <c r="F19" s="147"/>
      <c r="G19" s="147"/>
      <c r="H19" s="147"/>
      <c r="I19" s="147"/>
      <c r="J19" s="146" t="s">
        <v>397</v>
      </c>
      <c r="K19" s="146" t="s">
        <v>399</v>
      </c>
      <c r="L19" s="146"/>
    </row>
    <row r="20" spans="1:12" ht="42">
      <c r="A20" s="146" t="s">
        <v>443</v>
      </c>
      <c r="B20" s="147"/>
      <c r="C20" s="148" t="s">
        <v>406</v>
      </c>
      <c r="D20" s="147"/>
      <c r="E20" s="147"/>
      <c r="F20" s="147"/>
      <c r="G20" s="147"/>
      <c r="H20" s="147"/>
      <c r="I20" s="147"/>
      <c r="J20" s="146" t="s">
        <v>397</v>
      </c>
      <c r="K20" s="146" t="s">
        <v>399</v>
      </c>
      <c r="L20" s="146" t="s">
        <v>400</v>
      </c>
    </row>
    <row r="21" spans="1:12" ht="63">
      <c r="A21" s="146" t="s">
        <v>444</v>
      </c>
      <c r="B21" s="147"/>
      <c r="C21" s="148" t="s">
        <v>406</v>
      </c>
      <c r="D21" s="147"/>
      <c r="E21" s="147"/>
      <c r="F21" s="147"/>
      <c r="G21" s="147"/>
      <c r="H21" s="147"/>
      <c r="I21" s="147"/>
      <c r="J21" s="146" t="s">
        <v>397</v>
      </c>
      <c r="K21" s="146" t="s">
        <v>399</v>
      </c>
      <c r="L21" s="146" t="s">
        <v>404</v>
      </c>
    </row>
    <row r="22" spans="1:12" ht="42">
      <c r="A22" s="146" t="s">
        <v>445</v>
      </c>
      <c r="B22" s="147"/>
      <c r="C22" s="148" t="s">
        <v>406</v>
      </c>
      <c r="D22" s="147"/>
      <c r="E22" s="147"/>
      <c r="F22" s="147"/>
      <c r="G22" s="147"/>
      <c r="H22" s="147"/>
      <c r="I22" s="147"/>
      <c r="J22" s="146" t="s">
        <v>397</v>
      </c>
      <c r="K22" s="146" t="s">
        <v>399</v>
      </c>
      <c r="L22" s="146"/>
    </row>
    <row r="23" spans="1:12" ht="21">
      <c r="A23" s="146" t="s">
        <v>446</v>
      </c>
      <c r="B23" s="147"/>
      <c r="C23" s="148" t="s">
        <v>407</v>
      </c>
      <c r="D23" s="147"/>
      <c r="E23" s="147"/>
      <c r="F23" s="147"/>
      <c r="G23" s="147"/>
      <c r="H23" s="147"/>
      <c r="I23" s="147"/>
      <c r="J23" s="147" t="s">
        <v>409</v>
      </c>
      <c r="K23" s="146" t="s">
        <v>399</v>
      </c>
      <c r="L23" s="146" t="s">
        <v>408</v>
      </c>
    </row>
    <row r="24" ht="14.25">
      <c r="C24" s="106"/>
    </row>
    <row r="25" ht="14.25">
      <c r="C25" s="106"/>
    </row>
    <row r="26" ht="14.25">
      <c r="C26" s="106"/>
    </row>
    <row r="27" ht="14.25">
      <c r="C27" s="106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M17" sqref="M17"/>
    </sheetView>
  </sheetViews>
  <sheetFormatPr defaultColWidth="9.33203125" defaultRowHeight="12.75"/>
  <cols>
    <col min="1" max="1" width="142" style="8" customWidth="1"/>
    <col min="2" max="2" width="23.5" style="8" customWidth="1"/>
    <col min="3" max="16384" width="9.33203125" style="8" customWidth="1"/>
  </cols>
  <sheetData>
    <row r="1" spans="1:2" ht="20.25" customHeight="1">
      <c r="A1" s="160" t="s">
        <v>83</v>
      </c>
      <c r="B1" s="160"/>
    </row>
    <row r="2" spans="1:2" ht="12.75" customHeight="1">
      <c r="A2" s="159"/>
      <c r="B2" s="159"/>
    </row>
    <row r="3" spans="1:2" ht="14.25" customHeight="1">
      <c r="A3" s="10" t="s">
        <v>12</v>
      </c>
      <c r="B3" s="10" t="s">
        <v>13</v>
      </c>
    </row>
    <row r="4" spans="1:2" ht="22.5" customHeight="1">
      <c r="A4" s="11" t="s">
        <v>14</v>
      </c>
      <c r="B4" s="11" t="s">
        <v>15</v>
      </c>
    </row>
    <row r="5" spans="1:2" ht="18" customHeight="1">
      <c r="A5" s="12" t="s">
        <v>87</v>
      </c>
      <c r="B5" s="14">
        <v>9928572.5</v>
      </c>
    </row>
    <row r="6" spans="1:2" ht="33.75" customHeight="1">
      <c r="A6" s="13" t="s">
        <v>84</v>
      </c>
      <c r="B6" s="14">
        <v>9928572.5</v>
      </c>
    </row>
    <row r="7" spans="1:2" ht="30" customHeight="1">
      <c r="A7" s="13" t="s">
        <v>85</v>
      </c>
      <c r="B7" s="14">
        <v>0</v>
      </c>
    </row>
    <row r="8" spans="1:2" ht="33.75" customHeight="1">
      <c r="A8" s="13" t="s">
        <v>86</v>
      </c>
      <c r="B8" s="14">
        <v>0</v>
      </c>
    </row>
    <row r="9" spans="1:2" ht="20.25" customHeight="1">
      <c r="A9" s="12" t="s">
        <v>88</v>
      </c>
      <c r="B9" s="14">
        <v>8167126.15</v>
      </c>
    </row>
    <row r="10" spans="1:2" ht="18" customHeight="1">
      <c r="A10" s="13" t="s">
        <v>89</v>
      </c>
      <c r="B10" s="14">
        <v>4857467.22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">
      <selection activeCell="C11" sqref="C11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2" t="s">
        <v>121</v>
      </c>
    </row>
    <row r="2" spans="1:4" ht="18.75" customHeight="1">
      <c r="A2" s="160" t="s">
        <v>17</v>
      </c>
      <c r="B2" s="160"/>
      <c r="C2" s="160"/>
      <c r="D2" s="161" t="s">
        <v>106</v>
      </c>
    </row>
    <row r="3" spans="1:4" ht="18.75" customHeight="1">
      <c r="A3" s="162" t="s">
        <v>90</v>
      </c>
      <c r="B3" s="162"/>
      <c r="C3" s="162"/>
      <c r="D3" s="161"/>
    </row>
    <row r="4" spans="1:4" ht="21.75" customHeight="1">
      <c r="A4" s="15" t="s">
        <v>105</v>
      </c>
      <c r="B4" s="15" t="s">
        <v>12</v>
      </c>
      <c r="C4" s="10" t="s">
        <v>107</v>
      </c>
      <c r="D4" s="161"/>
    </row>
    <row r="5" spans="1:4" ht="14.25" customHeight="1">
      <c r="A5" s="18">
        <v>1</v>
      </c>
      <c r="B5" s="18">
        <v>2</v>
      </c>
      <c r="C5" s="11">
        <v>3</v>
      </c>
      <c r="D5" s="17"/>
    </row>
    <row r="6" spans="1:4" ht="20.25" customHeight="1">
      <c r="A6" s="18">
        <v>1</v>
      </c>
      <c r="B6" s="16" t="s">
        <v>18</v>
      </c>
      <c r="C6" s="14">
        <v>18095698.65</v>
      </c>
      <c r="D6" s="8"/>
    </row>
    <row r="7" spans="1:4" ht="20.25" customHeight="1">
      <c r="A7" s="18"/>
      <c r="B7" s="16" t="s">
        <v>92</v>
      </c>
      <c r="C7" s="14"/>
      <c r="D7" s="8"/>
    </row>
    <row r="8" spans="1:4" ht="20.25" customHeight="1">
      <c r="A8" s="18" t="s">
        <v>108</v>
      </c>
      <c r="B8" s="20" t="s">
        <v>93</v>
      </c>
      <c r="C8" s="14">
        <v>9928572.5</v>
      </c>
      <c r="D8" s="8"/>
    </row>
    <row r="9" spans="1:4" ht="20.25" customHeight="1">
      <c r="A9" s="18"/>
      <c r="B9" s="20" t="s">
        <v>26</v>
      </c>
      <c r="C9" s="14"/>
      <c r="D9" s="8"/>
    </row>
    <row r="10" spans="1:4" ht="20.25" customHeight="1">
      <c r="A10" s="18" t="s">
        <v>109</v>
      </c>
      <c r="B10" s="21" t="s">
        <v>94</v>
      </c>
      <c r="C10" s="14">
        <v>2690997.66</v>
      </c>
      <c r="D10" s="19"/>
    </row>
    <row r="11" spans="1:4" ht="20.25" customHeight="1">
      <c r="A11" s="18" t="s">
        <v>110</v>
      </c>
      <c r="B11" s="20" t="s">
        <v>95</v>
      </c>
      <c r="C11" s="14">
        <v>4857467.22</v>
      </c>
      <c r="D11" s="8"/>
    </row>
    <row r="12" spans="1:4" ht="20.25" customHeight="1">
      <c r="A12" s="18"/>
      <c r="B12" s="20" t="s">
        <v>26</v>
      </c>
      <c r="C12" s="14"/>
      <c r="D12" s="8"/>
    </row>
    <row r="13" spans="1:4" ht="20.25" customHeight="1">
      <c r="A13" s="18" t="s">
        <v>111</v>
      </c>
      <c r="B13" s="21" t="s">
        <v>94</v>
      </c>
      <c r="C13" s="14">
        <v>436446.11</v>
      </c>
      <c r="D13" s="8"/>
    </row>
    <row r="14" spans="1:4" ht="20.25" customHeight="1">
      <c r="A14" s="18">
        <v>2</v>
      </c>
      <c r="B14" s="16" t="s">
        <v>19</v>
      </c>
      <c r="C14" s="14"/>
      <c r="D14" s="8"/>
    </row>
    <row r="15" spans="1:4" ht="20.25" customHeight="1">
      <c r="A15" s="18"/>
      <c r="B15" s="16" t="s">
        <v>92</v>
      </c>
      <c r="C15" s="14"/>
      <c r="D15" s="8"/>
    </row>
    <row r="16" spans="1:4" ht="20.25" customHeight="1">
      <c r="A16" s="18" t="s">
        <v>112</v>
      </c>
      <c r="B16" s="20" t="s">
        <v>96</v>
      </c>
      <c r="C16" s="14"/>
      <c r="D16" s="8"/>
    </row>
    <row r="17" spans="1:4" ht="20.25" customHeight="1">
      <c r="A17" s="18"/>
      <c r="B17" s="20" t="s">
        <v>26</v>
      </c>
      <c r="C17" s="14"/>
      <c r="D17" s="8"/>
    </row>
    <row r="18" spans="1:4" ht="20.25" customHeight="1">
      <c r="A18" s="18" t="s">
        <v>113</v>
      </c>
      <c r="B18" s="21" t="s">
        <v>97</v>
      </c>
      <c r="C18" s="14"/>
      <c r="D18" s="8"/>
    </row>
    <row r="19" spans="1:4" ht="20.25" customHeight="1">
      <c r="A19" s="18" t="s">
        <v>114</v>
      </c>
      <c r="B19" s="21" t="s">
        <v>98</v>
      </c>
      <c r="C19" s="14"/>
      <c r="D19" s="8"/>
    </row>
    <row r="20" spans="1:4" ht="20.25" customHeight="1">
      <c r="A20" s="18" t="s">
        <v>115</v>
      </c>
      <c r="B20" s="20" t="s">
        <v>99</v>
      </c>
      <c r="C20" s="14"/>
      <c r="D20" s="8"/>
    </row>
    <row r="21" spans="1:4" ht="20.25" customHeight="1">
      <c r="A21" s="18" t="s">
        <v>116</v>
      </c>
      <c r="B21" s="20" t="s">
        <v>100</v>
      </c>
      <c r="C21" s="14"/>
      <c r="D21" s="8"/>
    </row>
    <row r="22" spans="1:4" ht="20.25" customHeight="1">
      <c r="A22" s="18" t="s">
        <v>117</v>
      </c>
      <c r="B22" s="20" t="s">
        <v>101</v>
      </c>
      <c r="C22" s="14"/>
      <c r="D22" s="8"/>
    </row>
    <row r="23" spans="1:4" ht="20.25" customHeight="1">
      <c r="A23" s="18">
        <v>3</v>
      </c>
      <c r="B23" s="16" t="s">
        <v>20</v>
      </c>
      <c r="C23" s="14"/>
      <c r="D23" s="8"/>
    </row>
    <row r="24" spans="1:4" ht="20.25" customHeight="1">
      <c r="A24" s="18"/>
      <c r="B24" s="16" t="s">
        <v>92</v>
      </c>
      <c r="C24" s="14"/>
      <c r="D24" s="8"/>
    </row>
    <row r="25" spans="1:4" ht="20.25" customHeight="1">
      <c r="A25" s="18" t="s">
        <v>118</v>
      </c>
      <c r="B25" s="20" t="s">
        <v>102</v>
      </c>
      <c r="C25" s="14"/>
      <c r="D25" s="8"/>
    </row>
    <row r="26" spans="1:4" ht="20.25" customHeight="1">
      <c r="A26" s="18" t="s">
        <v>119</v>
      </c>
      <c r="B26" s="20" t="s">
        <v>103</v>
      </c>
      <c r="C26" s="14"/>
      <c r="D26" s="8"/>
    </row>
    <row r="27" spans="1:4" ht="20.25" customHeight="1">
      <c r="A27" s="18"/>
      <c r="B27" s="21" t="s">
        <v>26</v>
      </c>
      <c r="C27" s="14"/>
      <c r="D27" s="8"/>
    </row>
    <row r="28" spans="1:4" ht="20.25" customHeight="1">
      <c r="A28" s="18" t="s">
        <v>120</v>
      </c>
      <c r="B28" s="21" t="s">
        <v>104</v>
      </c>
      <c r="C28" s="14"/>
      <c r="D28" s="8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22">
      <selection activeCell="D29" sqref="D29:I29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122</v>
      </c>
    </row>
    <row r="2" spans="1:10" ht="36" customHeight="1">
      <c r="A2" s="163" t="s">
        <v>502</v>
      </c>
      <c r="B2" s="163"/>
      <c r="C2" s="163"/>
      <c r="D2" s="163"/>
      <c r="E2" s="163"/>
      <c r="F2" s="163"/>
      <c r="G2" s="163"/>
      <c r="H2" s="163"/>
      <c r="I2" s="163"/>
      <c r="J2" s="39" t="s">
        <v>174</v>
      </c>
    </row>
    <row r="3" spans="1:9" ht="24" customHeight="1">
      <c r="A3" s="164" t="s">
        <v>21</v>
      </c>
      <c r="B3" s="164" t="s">
        <v>22</v>
      </c>
      <c r="C3" s="164" t="s">
        <v>23</v>
      </c>
      <c r="D3" s="164" t="s">
        <v>24</v>
      </c>
      <c r="E3" s="164"/>
      <c r="F3" s="164"/>
      <c r="G3" s="164"/>
      <c r="H3" s="164"/>
      <c r="I3" s="164"/>
    </row>
    <row r="4" spans="1:9" ht="19.5" customHeight="1">
      <c r="A4" s="165" t="s">
        <v>0</v>
      </c>
      <c r="B4" s="165" t="s">
        <v>0</v>
      </c>
      <c r="C4" s="165" t="s">
        <v>0</v>
      </c>
      <c r="D4" s="164" t="s">
        <v>25</v>
      </c>
      <c r="E4" s="164" t="s">
        <v>26</v>
      </c>
      <c r="F4" s="164"/>
      <c r="G4" s="164"/>
      <c r="H4" s="164"/>
      <c r="I4" s="164"/>
    </row>
    <row r="5" spans="1:9" ht="96" customHeight="1">
      <c r="A5" s="165" t="s">
        <v>0</v>
      </c>
      <c r="B5" s="165" t="s">
        <v>0</v>
      </c>
      <c r="C5" s="165" t="s">
        <v>0</v>
      </c>
      <c r="D5" s="165" t="s">
        <v>0</v>
      </c>
      <c r="E5" s="115" t="s">
        <v>27</v>
      </c>
      <c r="F5" s="115" t="s">
        <v>28</v>
      </c>
      <c r="G5" s="115" t="s">
        <v>29</v>
      </c>
      <c r="H5" s="115" t="s">
        <v>30</v>
      </c>
      <c r="I5" s="115" t="s">
        <v>31</v>
      </c>
    </row>
    <row r="6" spans="1:9" ht="20.25" customHeight="1">
      <c r="A6" s="115" t="s">
        <v>32</v>
      </c>
      <c r="B6" s="115" t="s">
        <v>33</v>
      </c>
      <c r="C6" s="115" t="s">
        <v>34</v>
      </c>
      <c r="D6" s="115" t="s">
        <v>35</v>
      </c>
      <c r="E6" s="115" t="s">
        <v>36</v>
      </c>
      <c r="F6" s="115" t="s">
        <v>37</v>
      </c>
      <c r="G6" s="115">
        <v>7</v>
      </c>
      <c r="H6" s="115" t="s">
        <v>39</v>
      </c>
      <c r="I6" s="115" t="s">
        <v>40</v>
      </c>
    </row>
    <row r="7" spans="1:9" ht="21" customHeight="1">
      <c r="A7" s="29" t="s">
        <v>41</v>
      </c>
      <c r="B7" s="116" t="s">
        <v>42</v>
      </c>
      <c r="C7" s="115" t="s">
        <v>43</v>
      </c>
      <c r="D7" s="29">
        <f>D10+D13</f>
        <v>24555205.6</v>
      </c>
      <c r="E7" s="29"/>
      <c r="F7" s="29"/>
      <c r="G7" s="29"/>
      <c r="H7" s="29"/>
      <c r="I7" s="29">
        <f>I10+I13</f>
        <v>2683440</v>
      </c>
    </row>
    <row r="8" spans="1:9" ht="21" customHeight="1">
      <c r="A8" s="12" t="s">
        <v>44</v>
      </c>
      <c r="B8" s="115" t="s">
        <v>45</v>
      </c>
      <c r="C8" s="115" t="s">
        <v>0</v>
      </c>
      <c r="D8" s="12"/>
      <c r="E8" s="115" t="s">
        <v>43</v>
      </c>
      <c r="F8" s="115" t="s">
        <v>43</v>
      </c>
      <c r="G8" s="115" t="s">
        <v>43</v>
      </c>
      <c r="H8" s="115" t="s">
        <v>43</v>
      </c>
      <c r="I8" s="12"/>
    </row>
    <row r="9" spans="1:9" ht="21" customHeight="1">
      <c r="A9" s="12" t="s">
        <v>46</v>
      </c>
      <c r="B9" s="115" t="s">
        <v>47</v>
      </c>
      <c r="C9" s="115"/>
      <c r="D9" s="12"/>
      <c r="E9" s="12"/>
      <c r="F9" s="115" t="s">
        <v>43</v>
      </c>
      <c r="G9" s="115" t="s">
        <v>43</v>
      </c>
      <c r="H9" s="12"/>
      <c r="I9" s="12"/>
    </row>
    <row r="10" spans="1:9" ht="34.5" customHeight="1">
      <c r="A10" s="12" t="s">
        <v>49</v>
      </c>
      <c r="B10" s="115" t="s">
        <v>48</v>
      </c>
      <c r="C10" s="115">
        <v>130</v>
      </c>
      <c r="D10" s="12">
        <v>24342085.6</v>
      </c>
      <c r="E10" s="115" t="s">
        <v>43</v>
      </c>
      <c r="F10" s="115" t="s">
        <v>43</v>
      </c>
      <c r="G10" s="115" t="s">
        <v>43</v>
      </c>
      <c r="H10" s="115" t="s">
        <v>43</v>
      </c>
      <c r="I10" s="12">
        <v>2253840</v>
      </c>
    </row>
    <row r="11" spans="1:9" ht="78" customHeight="1">
      <c r="A11" s="12" t="s">
        <v>50</v>
      </c>
      <c r="B11" s="115" t="s">
        <v>51</v>
      </c>
      <c r="C11" s="115" t="s">
        <v>0</v>
      </c>
      <c r="D11" s="12"/>
      <c r="E11" s="115" t="s">
        <v>43</v>
      </c>
      <c r="F11" s="115" t="s">
        <v>43</v>
      </c>
      <c r="G11" s="115" t="s">
        <v>43</v>
      </c>
      <c r="H11" s="115" t="s">
        <v>43</v>
      </c>
      <c r="I11" s="12"/>
    </row>
    <row r="12" spans="1:9" ht="32.25" customHeight="1">
      <c r="A12" s="12" t="s">
        <v>52</v>
      </c>
      <c r="B12" s="115" t="s">
        <v>53</v>
      </c>
      <c r="C12" s="115" t="s">
        <v>0</v>
      </c>
      <c r="D12" s="12"/>
      <c r="E12" s="115" t="s">
        <v>43</v>
      </c>
      <c r="F12" s="12"/>
      <c r="G12" s="12"/>
      <c r="H12" s="115" t="s">
        <v>43</v>
      </c>
      <c r="I12" s="115" t="s">
        <v>43</v>
      </c>
    </row>
    <row r="13" spans="1:9" ht="21" customHeight="1">
      <c r="A13" s="12" t="s">
        <v>54</v>
      </c>
      <c r="B13" s="115" t="s">
        <v>55</v>
      </c>
      <c r="C13" s="115">
        <v>180</v>
      </c>
      <c r="D13" s="12">
        <v>213120</v>
      </c>
      <c r="E13" s="115" t="s">
        <v>43</v>
      </c>
      <c r="F13" s="115" t="s">
        <v>43</v>
      </c>
      <c r="G13" s="115" t="s">
        <v>43</v>
      </c>
      <c r="H13" s="115" t="s">
        <v>43</v>
      </c>
      <c r="I13" s="12">
        <v>429600</v>
      </c>
    </row>
    <row r="14" spans="1:9" ht="21" customHeight="1">
      <c r="A14" s="12" t="s">
        <v>56</v>
      </c>
      <c r="B14" s="115" t="s">
        <v>57</v>
      </c>
      <c r="C14" s="115" t="s">
        <v>124</v>
      </c>
      <c r="D14" s="12"/>
      <c r="E14" s="115" t="s">
        <v>43</v>
      </c>
      <c r="F14" s="115" t="s">
        <v>43</v>
      </c>
      <c r="G14" s="115" t="s">
        <v>43</v>
      </c>
      <c r="H14" s="115" t="s">
        <v>43</v>
      </c>
      <c r="I14" s="12"/>
    </row>
    <row r="15" spans="1:9" ht="22.5" customHeight="1">
      <c r="A15" s="29" t="s">
        <v>58</v>
      </c>
      <c r="B15" s="116" t="s">
        <v>59</v>
      </c>
      <c r="C15" s="115" t="s">
        <v>43</v>
      </c>
      <c r="D15" s="29">
        <f>D16+D23+D29</f>
        <v>24342085.6</v>
      </c>
      <c r="E15" s="29"/>
      <c r="F15" s="29">
        <f>F17+F37</f>
        <v>213120</v>
      </c>
      <c r="G15" s="29"/>
      <c r="H15" s="29"/>
      <c r="I15" s="29">
        <f>I16+I23+I29</f>
        <v>2683440</v>
      </c>
    </row>
    <row r="16" spans="1:9" ht="25.5" customHeight="1">
      <c r="A16" s="13" t="s">
        <v>126</v>
      </c>
      <c r="B16" s="115">
        <v>210</v>
      </c>
      <c r="C16" s="115">
        <v>0</v>
      </c>
      <c r="D16" s="12">
        <f>D17+D20+D21</f>
        <v>19545019.15</v>
      </c>
      <c r="E16" s="12"/>
      <c r="F16" s="12"/>
      <c r="G16" s="12"/>
      <c r="H16" s="12"/>
      <c r="I16" s="12">
        <f>I17+I20</f>
        <v>964898.6</v>
      </c>
    </row>
    <row r="17" spans="1:9" ht="49.5" customHeight="1">
      <c r="A17" s="27" t="s">
        <v>125</v>
      </c>
      <c r="B17" s="115">
        <v>211</v>
      </c>
      <c r="C17" s="115">
        <v>0</v>
      </c>
      <c r="D17" s="12">
        <f>D18+D19</f>
        <v>19526369.15</v>
      </c>
      <c r="E17" s="12"/>
      <c r="F17" s="12">
        <f>F18+F19</f>
        <v>0</v>
      </c>
      <c r="G17" s="12"/>
      <c r="H17" s="12"/>
      <c r="I17" s="12">
        <f>I18+I19</f>
        <v>944622.6</v>
      </c>
    </row>
    <row r="18" spans="1:9" ht="24.75" customHeight="1">
      <c r="A18" s="28" t="s">
        <v>134</v>
      </c>
      <c r="B18" s="115" t="s">
        <v>135</v>
      </c>
      <c r="C18" s="115">
        <v>111</v>
      </c>
      <c r="D18" s="12">
        <v>14985787.63</v>
      </c>
      <c r="E18" s="12"/>
      <c r="F18" s="12"/>
      <c r="G18" s="12"/>
      <c r="H18" s="12"/>
      <c r="I18" s="12">
        <v>728300</v>
      </c>
    </row>
    <row r="19" spans="1:9" ht="136.5" customHeight="1">
      <c r="A19" s="28" t="s">
        <v>136</v>
      </c>
      <c r="B19" s="115" t="s">
        <v>137</v>
      </c>
      <c r="C19" s="115">
        <v>119</v>
      </c>
      <c r="D19" s="12">
        <v>4540581.52</v>
      </c>
      <c r="E19" s="12"/>
      <c r="F19" s="12"/>
      <c r="G19" s="12"/>
      <c r="H19" s="12"/>
      <c r="I19" s="12">
        <v>216322.6</v>
      </c>
    </row>
    <row r="20" spans="1:9" ht="49.5" customHeight="1">
      <c r="A20" s="27" t="s">
        <v>132</v>
      </c>
      <c r="B20" s="115">
        <v>212</v>
      </c>
      <c r="C20" s="115">
        <v>112</v>
      </c>
      <c r="D20" s="12">
        <v>16750</v>
      </c>
      <c r="E20" s="12"/>
      <c r="F20" s="12"/>
      <c r="G20" s="12"/>
      <c r="H20" s="12"/>
      <c r="I20" s="12">
        <v>20276</v>
      </c>
    </row>
    <row r="21" spans="1:9" ht="37.5" customHeight="1">
      <c r="A21" s="27" t="s">
        <v>133</v>
      </c>
      <c r="B21" s="115">
        <v>213</v>
      </c>
      <c r="C21" s="115">
        <v>112</v>
      </c>
      <c r="D21" s="12">
        <v>1900</v>
      </c>
      <c r="E21" s="12"/>
      <c r="F21" s="12"/>
      <c r="G21" s="12"/>
      <c r="H21" s="12"/>
      <c r="I21" s="12">
        <v>0</v>
      </c>
    </row>
    <row r="22" spans="1:9" ht="36" customHeight="1">
      <c r="A22" s="13" t="s">
        <v>127</v>
      </c>
      <c r="B22" s="115">
        <v>220</v>
      </c>
      <c r="C22" s="115"/>
      <c r="D22" s="12"/>
      <c r="E22" s="12"/>
      <c r="F22" s="12"/>
      <c r="G22" s="12"/>
      <c r="H22" s="12"/>
      <c r="I22" s="12"/>
    </row>
    <row r="23" spans="1:9" ht="36" customHeight="1">
      <c r="A23" s="13" t="s">
        <v>128</v>
      </c>
      <c r="B23" s="115">
        <v>230</v>
      </c>
      <c r="C23" s="115">
        <v>850</v>
      </c>
      <c r="D23" s="12">
        <v>689177.96</v>
      </c>
      <c r="E23" s="12"/>
      <c r="F23" s="12"/>
      <c r="G23" s="12"/>
      <c r="H23" s="12"/>
      <c r="I23" s="12">
        <v>0</v>
      </c>
    </row>
    <row r="24" spans="1:9" ht="30" customHeight="1">
      <c r="A24" s="27" t="s">
        <v>138</v>
      </c>
      <c r="B24" s="115">
        <v>231</v>
      </c>
      <c r="C24" s="115"/>
      <c r="D24" s="12"/>
      <c r="E24" s="12"/>
      <c r="F24" s="12"/>
      <c r="G24" s="12"/>
      <c r="H24" s="12"/>
      <c r="I24" s="12"/>
    </row>
    <row r="25" spans="1:9" ht="20.25" customHeight="1">
      <c r="A25" s="27" t="s">
        <v>139</v>
      </c>
      <c r="B25" s="115">
        <v>232</v>
      </c>
      <c r="C25" s="115">
        <v>851</v>
      </c>
      <c r="D25" s="12">
        <v>661427.96</v>
      </c>
      <c r="E25" s="12"/>
      <c r="F25" s="12"/>
      <c r="G25" s="12"/>
      <c r="H25" s="12"/>
      <c r="I25" s="12">
        <v>0</v>
      </c>
    </row>
    <row r="26" spans="1:9" ht="20.25" customHeight="1">
      <c r="A26" s="27" t="s">
        <v>140</v>
      </c>
      <c r="B26" s="115">
        <v>233</v>
      </c>
      <c r="C26" s="115">
        <v>852</v>
      </c>
      <c r="D26" s="12">
        <v>27750</v>
      </c>
      <c r="E26" s="12"/>
      <c r="F26" s="12"/>
      <c r="G26" s="12"/>
      <c r="H26" s="12"/>
      <c r="I26" s="12"/>
    </row>
    <row r="27" spans="1:9" ht="39" customHeight="1">
      <c r="A27" s="13" t="s">
        <v>129</v>
      </c>
      <c r="B27" s="115">
        <v>240</v>
      </c>
      <c r="C27" s="115"/>
      <c r="D27" s="12"/>
      <c r="E27" s="12"/>
      <c r="F27" s="12"/>
      <c r="G27" s="12"/>
      <c r="H27" s="12"/>
      <c r="I27" s="12"/>
    </row>
    <row r="28" spans="1:9" ht="48.75" customHeight="1">
      <c r="A28" s="13" t="s">
        <v>130</v>
      </c>
      <c r="B28" s="115">
        <v>250</v>
      </c>
      <c r="C28" s="115"/>
      <c r="D28" s="12"/>
      <c r="E28" s="12"/>
      <c r="F28" s="12"/>
      <c r="G28" s="12"/>
      <c r="H28" s="12"/>
      <c r="I28" s="12"/>
    </row>
    <row r="29" spans="1:9" ht="34.5" customHeight="1">
      <c r="A29" s="13" t="s">
        <v>131</v>
      </c>
      <c r="B29" s="115">
        <v>260</v>
      </c>
      <c r="C29" s="115" t="s">
        <v>43</v>
      </c>
      <c r="D29" s="12">
        <f>D30+D32+D34+D35+D36+D37</f>
        <v>4107888.49</v>
      </c>
      <c r="E29" s="12"/>
      <c r="F29" s="12">
        <f>F37</f>
        <v>213120</v>
      </c>
      <c r="G29" s="12"/>
      <c r="H29" s="12"/>
      <c r="I29" s="12">
        <f>I30+I31+I32+I33+I34+I35+I36+I37</f>
        <v>1718541.4000000001</v>
      </c>
    </row>
    <row r="30" spans="1:9" ht="26.25" customHeight="1">
      <c r="A30" s="27" t="s">
        <v>141</v>
      </c>
      <c r="B30" s="115">
        <v>261</v>
      </c>
      <c r="C30" s="115">
        <v>244</v>
      </c>
      <c r="D30" s="12">
        <v>72000</v>
      </c>
      <c r="E30" s="12"/>
      <c r="F30" s="12"/>
      <c r="G30" s="12"/>
      <c r="H30" s="12"/>
      <c r="I30" s="12">
        <v>7200</v>
      </c>
    </row>
    <row r="31" spans="1:9" ht="26.25" customHeight="1">
      <c r="A31" s="27" t="s">
        <v>142</v>
      </c>
      <c r="B31" s="115">
        <v>262</v>
      </c>
      <c r="C31" s="115">
        <v>212</v>
      </c>
      <c r="D31" s="12"/>
      <c r="E31" s="12"/>
      <c r="F31" s="12"/>
      <c r="G31" s="12"/>
      <c r="H31" s="12"/>
      <c r="I31" s="12"/>
    </row>
    <row r="32" spans="1:9" ht="26.25" customHeight="1">
      <c r="A32" s="27" t="s">
        <v>143</v>
      </c>
      <c r="B32" s="115">
        <v>263</v>
      </c>
      <c r="C32" s="115">
        <v>244</v>
      </c>
      <c r="D32" s="12">
        <v>1982302.59</v>
      </c>
      <c r="E32" s="12"/>
      <c r="F32" s="12"/>
      <c r="G32" s="12"/>
      <c r="H32" s="12"/>
      <c r="I32" s="12">
        <v>0</v>
      </c>
    </row>
    <row r="33" spans="1:9" ht="26.25" customHeight="1">
      <c r="A33" s="27" t="s">
        <v>144</v>
      </c>
      <c r="B33" s="115">
        <v>264</v>
      </c>
      <c r="C33" s="115"/>
      <c r="D33" s="12"/>
      <c r="E33" s="12"/>
      <c r="F33" s="12"/>
      <c r="G33" s="12"/>
      <c r="H33" s="12"/>
      <c r="I33" s="12">
        <v>0</v>
      </c>
    </row>
    <row r="34" spans="1:9" ht="33.75" customHeight="1">
      <c r="A34" s="27" t="s">
        <v>145</v>
      </c>
      <c r="B34" s="115">
        <v>265</v>
      </c>
      <c r="C34" s="115">
        <v>244</v>
      </c>
      <c r="D34" s="12">
        <v>983710.15</v>
      </c>
      <c r="E34" s="12"/>
      <c r="F34" s="12"/>
      <c r="G34" s="12"/>
      <c r="H34" s="12"/>
      <c r="I34" s="12">
        <v>11200</v>
      </c>
    </row>
    <row r="35" spans="1:9" ht="26.25" customHeight="1">
      <c r="A35" s="27" t="s">
        <v>146</v>
      </c>
      <c r="B35" s="115">
        <v>266</v>
      </c>
      <c r="C35" s="115">
        <v>244</v>
      </c>
      <c r="D35" s="12">
        <v>151604.71</v>
      </c>
      <c r="E35" s="12"/>
      <c r="F35" s="12"/>
      <c r="G35" s="12"/>
      <c r="H35" s="12"/>
      <c r="I35" s="12">
        <v>54975.5</v>
      </c>
    </row>
    <row r="36" spans="1:9" ht="33.75" customHeight="1">
      <c r="A36" s="27" t="s">
        <v>147</v>
      </c>
      <c r="B36" s="115">
        <v>267</v>
      </c>
      <c r="C36" s="115">
        <v>244</v>
      </c>
      <c r="D36" s="12">
        <v>300000</v>
      </c>
      <c r="E36" s="12"/>
      <c r="F36" s="12"/>
      <c r="G36" s="12"/>
      <c r="H36" s="12"/>
      <c r="I36" s="12">
        <v>355796.28</v>
      </c>
    </row>
    <row r="37" spans="1:9" ht="34.5" customHeight="1">
      <c r="A37" s="27" t="s">
        <v>148</v>
      </c>
      <c r="B37" s="115">
        <v>268</v>
      </c>
      <c r="C37" s="115">
        <v>244</v>
      </c>
      <c r="D37" s="12">
        <v>618271.04</v>
      </c>
      <c r="E37" s="12"/>
      <c r="F37" s="12">
        <v>213120</v>
      </c>
      <c r="G37" s="12"/>
      <c r="H37" s="12"/>
      <c r="I37" s="12">
        <v>1289369.62</v>
      </c>
    </row>
    <row r="38" spans="1:9" ht="38.25" customHeight="1">
      <c r="A38" s="29" t="s">
        <v>149</v>
      </c>
      <c r="B38" s="116">
        <v>300</v>
      </c>
      <c r="C38" s="115">
        <v>0</v>
      </c>
      <c r="D38" s="12">
        <v>0</v>
      </c>
      <c r="E38" s="12"/>
      <c r="F38" s="12"/>
      <c r="G38" s="12"/>
      <c r="H38" s="12"/>
      <c r="I38" s="12">
        <v>0</v>
      </c>
    </row>
    <row r="39" spans="1:9" ht="20.25" customHeight="1">
      <c r="A39" s="26" t="s">
        <v>150</v>
      </c>
      <c r="B39" s="115">
        <v>310</v>
      </c>
      <c r="C39" s="115">
        <v>0</v>
      </c>
      <c r="D39" s="12">
        <v>0</v>
      </c>
      <c r="E39" s="12"/>
      <c r="F39" s="12"/>
      <c r="G39" s="12"/>
      <c r="H39" s="12"/>
      <c r="I39" s="12">
        <v>0</v>
      </c>
    </row>
    <row r="40" spans="1:9" ht="20.25" customHeight="1">
      <c r="A40" s="26" t="s">
        <v>151</v>
      </c>
      <c r="B40" s="115">
        <v>320</v>
      </c>
      <c r="C40" s="115">
        <v>0</v>
      </c>
      <c r="D40" s="12">
        <v>0</v>
      </c>
      <c r="E40" s="12"/>
      <c r="F40" s="12"/>
      <c r="G40" s="12"/>
      <c r="H40" s="12"/>
      <c r="I40" s="12">
        <v>0</v>
      </c>
    </row>
    <row r="41" spans="1:9" ht="32.25" customHeight="1">
      <c r="A41" s="29" t="s">
        <v>154</v>
      </c>
      <c r="B41" s="116">
        <v>400</v>
      </c>
      <c r="C41" s="115">
        <v>0</v>
      </c>
      <c r="D41" s="12">
        <v>0</v>
      </c>
      <c r="E41" s="12"/>
      <c r="F41" s="12"/>
      <c r="G41" s="12"/>
      <c r="H41" s="12"/>
      <c r="I41" s="12">
        <v>0</v>
      </c>
    </row>
    <row r="42" spans="1:9" ht="21.75" customHeight="1">
      <c r="A42" s="26" t="s">
        <v>152</v>
      </c>
      <c r="B42" s="115">
        <v>410</v>
      </c>
      <c r="C42" s="115">
        <v>0</v>
      </c>
      <c r="D42" s="12">
        <v>0</v>
      </c>
      <c r="E42" s="12"/>
      <c r="F42" s="12"/>
      <c r="G42" s="12"/>
      <c r="H42" s="12"/>
      <c r="I42" s="12">
        <v>0</v>
      </c>
    </row>
    <row r="43" spans="1:9" ht="21.75" customHeight="1">
      <c r="A43" s="26" t="s">
        <v>153</v>
      </c>
      <c r="B43" s="115">
        <v>420</v>
      </c>
      <c r="C43" s="115">
        <v>0</v>
      </c>
      <c r="D43" s="12">
        <v>0</v>
      </c>
      <c r="E43" s="12"/>
      <c r="F43" s="12"/>
      <c r="G43" s="12"/>
      <c r="H43" s="12"/>
      <c r="I43" s="12">
        <v>0</v>
      </c>
    </row>
    <row r="44" spans="1:9" ht="23.25" customHeight="1">
      <c r="A44" s="29" t="s">
        <v>155</v>
      </c>
      <c r="B44" s="116">
        <v>500</v>
      </c>
      <c r="C44" s="115">
        <v>0</v>
      </c>
      <c r="D44" s="12">
        <v>0</v>
      </c>
      <c r="E44" s="12"/>
      <c r="F44" s="12"/>
      <c r="G44" s="12"/>
      <c r="H44" s="12"/>
      <c r="I44" s="12">
        <v>0</v>
      </c>
    </row>
    <row r="45" spans="1:9" ht="23.25" customHeight="1">
      <c r="A45" s="29" t="s">
        <v>61</v>
      </c>
      <c r="B45" s="116">
        <v>600</v>
      </c>
      <c r="C45" s="115">
        <v>0</v>
      </c>
      <c r="D45" s="12">
        <v>0</v>
      </c>
      <c r="E45" s="12"/>
      <c r="F45" s="12"/>
      <c r="G45" s="12"/>
      <c r="H45" s="12"/>
      <c r="I45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25">
      <selection activeCell="B15" sqref="B15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122</v>
      </c>
    </row>
    <row r="2" spans="1:10" ht="36" customHeight="1">
      <c r="A2" s="163" t="s">
        <v>503</v>
      </c>
      <c r="B2" s="163"/>
      <c r="C2" s="163"/>
      <c r="D2" s="163"/>
      <c r="E2" s="163"/>
      <c r="F2" s="163"/>
      <c r="G2" s="163"/>
      <c r="H2" s="163"/>
      <c r="I2" s="163"/>
      <c r="J2" s="39" t="s">
        <v>174</v>
      </c>
    </row>
    <row r="3" spans="1:9" ht="24" customHeight="1">
      <c r="A3" s="164" t="s">
        <v>21</v>
      </c>
      <c r="B3" s="164" t="s">
        <v>22</v>
      </c>
      <c r="C3" s="164" t="s">
        <v>23</v>
      </c>
      <c r="D3" s="164" t="s">
        <v>24</v>
      </c>
      <c r="E3" s="164"/>
      <c r="F3" s="164"/>
      <c r="G3" s="164"/>
      <c r="H3" s="164"/>
      <c r="I3" s="164"/>
    </row>
    <row r="4" spans="1:9" ht="19.5" customHeight="1">
      <c r="A4" s="165" t="s">
        <v>0</v>
      </c>
      <c r="B4" s="165" t="s">
        <v>0</v>
      </c>
      <c r="C4" s="165" t="s">
        <v>0</v>
      </c>
      <c r="D4" s="164" t="s">
        <v>25</v>
      </c>
      <c r="E4" s="164" t="s">
        <v>26</v>
      </c>
      <c r="F4" s="164"/>
      <c r="G4" s="164"/>
      <c r="H4" s="164"/>
      <c r="I4" s="164"/>
    </row>
    <row r="5" spans="1:9" ht="96" customHeight="1">
      <c r="A5" s="165" t="s">
        <v>0</v>
      </c>
      <c r="B5" s="165" t="s">
        <v>0</v>
      </c>
      <c r="C5" s="165" t="s">
        <v>0</v>
      </c>
      <c r="D5" s="165" t="s">
        <v>0</v>
      </c>
      <c r="E5" s="140" t="s">
        <v>27</v>
      </c>
      <c r="F5" s="140" t="s">
        <v>28</v>
      </c>
      <c r="G5" s="140" t="s">
        <v>29</v>
      </c>
      <c r="H5" s="140" t="s">
        <v>30</v>
      </c>
      <c r="I5" s="140" t="s">
        <v>31</v>
      </c>
    </row>
    <row r="6" spans="1:9" ht="20.25" customHeight="1">
      <c r="A6" s="140" t="s">
        <v>32</v>
      </c>
      <c r="B6" s="140" t="s">
        <v>33</v>
      </c>
      <c r="C6" s="140" t="s">
        <v>34</v>
      </c>
      <c r="D6" s="140" t="s">
        <v>35</v>
      </c>
      <c r="E6" s="140" t="s">
        <v>36</v>
      </c>
      <c r="F6" s="140" t="s">
        <v>37</v>
      </c>
      <c r="G6" s="140">
        <v>7</v>
      </c>
      <c r="H6" s="140" t="s">
        <v>39</v>
      </c>
      <c r="I6" s="140" t="s">
        <v>40</v>
      </c>
    </row>
    <row r="7" spans="1:9" ht="21" customHeight="1">
      <c r="A7" s="29" t="s">
        <v>41</v>
      </c>
      <c r="B7" s="141" t="s">
        <v>42</v>
      </c>
      <c r="C7" s="140" t="s">
        <v>43</v>
      </c>
      <c r="D7" s="29">
        <f>D10</f>
        <v>22871849</v>
      </c>
      <c r="E7" s="29"/>
      <c r="F7" s="29"/>
      <c r="G7" s="29"/>
      <c r="H7" s="29"/>
      <c r="I7" s="29">
        <v>2410400</v>
      </c>
    </row>
    <row r="8" spans="1:9" ht="21" customHeight="1">
      <c r="A8" s="12" t="s">
        <v>44</v>
      </c>
      <c r="B8" s="140" t="s">
        <v>45</v>
      </c>
      <c r="C8" s="140" t="s">
        <v>0</v>
      </c>
      <c r="D8" s="12"/>
      <c r="E8" s="140" t="s">
        <v>43</v>
      </c>
      <c r="F8" s="140" t="s">
        <v>43</v>
      </c>
      <c r="G8" s="140" t="s">
        <v>43</v>
      </c>
      <c r="H8" s="140" t="s">
        <v>43</v>
      </c>
      <c r="I8" s="12"/>
    </row>
    <row r="9" spans="1:9" ht="21" customHeight="1">
      <c r="A9" s="12" t="s">
        <v>46</v>
      </c>
      <c r="B9" s="140" t="s">
        <v>47</v>
      </c>
      <c r="C9" s="140"/>
      <c r="D9" s="12"/>
      <c r="E9" s="12"/>
      <c r="F9" s="140" t="s">
        <v>43</v>
      </c>
      <c r="G9" s="140" t="s">
        <v>43</v>
      </c>
      <c r="H9" s="12"/>
      <c r="I9" s="12"/>
    </row>
    <row r="10" spans="1:9" ht="34.5" customHeight="1">
      <c r="A10" s="12" t="s">
        <v>49</v>
      </c>
      <c r="B10" s="140" t="s">
        <v>48</v>
      </c>
      <c r="C10" s="140">
        <v>130</v>
      </c>
      <c r="D10" s="12">
        <v>22871849</v>
      </c>
      <c r="E10" s="140" t="s">
        <v>43</v>
      </c>
      <c r="F10" s="140" t="s">
        <v>43</v>
      </c>
      <c r="G10" s="140" t="s">
        <v>43</v>
      </c>
      <c r="H10" s="140" t="s">
        <v>43</v>
      </c>
      <c r="I10" s="12">
        <v>2110400</v>
      </c>
    </row>
    <row r="11" spans="1:9" ht="78" customHeight="1">
      <c r="A11" s="12" t="s">
        <v>50</v>
      </c>
      <c r="B11" s="140" t="s">
        <v>51</v>
      </c>
      <c r="C11" s="140" t="s">
        <v>0</v>
      </c>
      <c r="D11" s="12"/>
      <c r="E11" s="140" t="s">
        <v>43</v>
      </c>
      <c r="F11" s="140" t="s">
        <v>43</v>
      </c>
      <c r="G11" s="140" t="s">
        <v>43</v>
      </c>
      <c r="H11" s="140" t="s">
        <v>43</v>
      </c>
      <c r="I11" s="12"/>
    </row>
    <row r="12" spans="1:9" ht="32.25" customHeight="1">
      <c r="A12" s="12" t="s">
        <v>52</v>
      </c>
      <c r="B12" s="140" t="s">
        <v>53</v>
      </c>
      <c r="C12" s="140" t="s">
        <v>0</v>
      </c>
      <c r="D12" s="12"/>
      <c r="E12" s="140" t="s">
        <v>43</v>
      </c>
      <c r="F12" s="12"/>
      <c r="G12" s="12"/>
      <c r="H12" s="140" t="s">
        <v>43</v>
      </c>
      <c r="I12" s="140" t="s">
        <v>43</v>
      </c>
    </row>
    <row r="13" spans="1:9" ht="21" customHeight="1">
      <c r="A13" s="12" t="s">
        <v>54</v>
      </c>
      <c r="B13" s="140" t="s">
        <v>55</v>
      </c>
      <c r="C13" s="140">
        <v>180</v>
      </c>
      <c r="D13" s="12"/>
      <c r="E13" s="140" t="s">
        <v>43</v>
      </c>
      <c r="F13" s="140" t="s">
        <v>43</v>
      </c>
      <c r="G13" s="140" t="s">
        <v>43</v>
      </c>
      <c r="H13" s="140" t="s">
        <v>43</v>
      </c>
      <c r="I13" s="12">
        <v>300000</v>
      </c>
    </row>
    <row r="14" spans="1:9" ht="21" customHeight="1">
      <c r="A14" s="12" t="s">
        <v>56</v>
      </c>
      <c r="B14" s="140" t="s">
        <v>57</v>
      </c>
      <c r="C14" s="140" t="s">
        <v>124</v>
      </c>
      <c r="D14" s="12"/>
      <c r="E14" s="140" t="s">
        <v>43</v>
      </c>
      <c r="F14" s="140" t="s">
        <v>43</v>
      </c>
      <c r="G14" s="140" t="s">
        <v>43</v>
      </c>
      <c r="H14" s="140" t="s">
        <v>43</v>
      </c>
      <c r="I14" s="12"/>
    </row>
    <row r="15" spans="1:9" ht="22.5" customHeight="1">
      <c r="A15" s="29" t="s">
        <v>58</v>
      </c>
      <c r="B15" s="141" t="s">
        <v>59</v>
      </c>
      <c r="C15" s="140" t="s">
        <v>43</v>
      </c>
      <c r="D15" s="29">
        <f>D16+D23+D29</f>
        <v>22871849</v>
      </c>
      <c r="E15" s="29"/>
      <c r="F15" s="29"/>
      <c r="G15" s="29"/>
      <c r="H15" s="29"/>
      <c r="I15" s="29">
        <f>I16+I23+I29</f>
        <v>2410400</v>
      </c>
    </row>
    <row r="16" spans="1:9" ht="25.5" customHeight="1">
      <c r="A16" s="13" t="s">
        <v>126</v>
      </c>
      <c r="B16" s="140">
        <v>210</v>
      </c>
      <c r="C16" s="140">
        <v>0</v>
      </c>
      <c r="D16" s="12">
        <f>D17+D20+D21</f>
        <v>18886182.4</v>
      </c>
      <c r="E16" s="12"/>
      <c r="F16" s="12"/>
      <c r="G16" s="12"/>
      <c r="H16" s="12"/>
      <c r="I16" s="12">
        <v>858742.68</v>
      </c>
    </row>
    <row r="17" spans="1:9" ht="49.5" customHeight="1">
      <c r="A17" s="27" t="s">
        <v>125</v>
      </c>
      <c r="B17" s="140">
        <v>211</v>
      </c>
      <c r="C17" s="140">
        <v>0</v>
      </c>
      <c r="D17" s="12">
        <f>D18+D19</f>
        <v>18883082.4</v>
      </c>
      <c r="E17" s="12"/>
      <c r="F17" s="12"/>
      <c r="G17" s="12"/>
      <c r="H17" s="12"/>
      <c r="I17" s="12">
        <v>858742.68</v>
      </c>
    </row>
    <row r="18" spans="1:9" ht="24.75" customHeight="1">
      <c r="A18" s="28" t="s">
        <v>134</v>
      </c>
      <c r="B18" s="140" t="s">
        <v>135</v>
      </c>
      <c r="C18" s="140">
        <v>111</v>
      </c>
      <c r="D18" s="12">
        <v>14530041.4</v>
      </c>
      <c r="E18" s="12"/>
      <c r="F18" s="12"/>
      <c r="G18" s="12"/>
      <c r="H18" s="12"/>
      <c r="I18" s="12">
        <v>662340</v>
      </c>
    </row>
    <row r="19" spans="1:9" ht="136.5" customHeight="1">
      <c r="A19" s="28" t="s">
        <v>136</v>
      </c>
      <c r="B19" s="140" t="s">
        <v>137</v>
      </c>
      <c r="C19" s="140">
        <v>119</v>
      </c>
      <c r="D19" s="12">
        <v>4353041</v>
      </c>
      <c r="E19" s="12"/>
      <c r="F19" s="12"/>
      <c r="G19" s="12"/>
      <c r="H19" s="12"/>
      <c r="I19" s="12">
        <v>196402.68</v>
      </c>
    </row>
    <row r="20" spans="1:9" ht="49.5" customHeight="1">
      <c r="A20" s="27" t="s">
        <v>132</v>
      </c>
      <c r="B20" s="140">
        <v>212</v>
      </c>
      <c r="C20" s="140">
        <v>112</v>
      </c>
      <c r="D20" s="12">
        <v>1300</v>
      </c>
      <c r="E20" s="12"/>
      <c r="F20" s="12"/>
      <c r="G20" s="12"/>
      <c r="H20" s="12"/>
      <c r="I20" s="12">
        <v>0</v>
      </c>
    </row>
    <row r="21" spans="1:9" ht="37.5" customHeight="1">
      <c r="A21" s="27" t="s">
        <v>133</v>
      </c>
      <c r="B21" s="140">
        <v>213</v>
      </c>
      <c r="C21" s="140">
        <v>112</v>
      </c>
      <c r="D21" s="12">
        <v>1800</v>
      </c>
      <c r="E21" s="12"/>
      <c r="F21" s="12"/>
      <c r="G21" s="12"/>
      <c r="H21" s="12"/>
      <c r="I21" s="12">
        <v>0</v>
      </c>
    </row>
    <row r="22" spans="1:9" ht="36" customHeight="1">
      <c r="A22" s="13" t="s">
        <v>127</v>
      </c>
      <c r="B22" s="140">
        <v>220</v>
      </c>
      <c r="C22" s="140"/>
      <c r="D22" s="12"/>
      <c r="E22" s="12"/>
      <c r="F22" s="12"/>
      <c r="G22" s="12"/>
      <c r="H22" s="12"/>
      <c r="I22" s="12"/>
    </row>
    <row r="23" spans="1:9" ht="36" customHeight="1">
      <c r="A23" s="13" t="s">
        <v>128</v>
      </c>
      <c r="B23" s="140">
        <v>230</v>
      </c>
      <c r="C23" s="140">
        <v>850</v>
      </c>
      <c r="D23" s="12">
        <v>689177.96</v>
      </c>
      <c r="E23" s="12"/>
      <c r="F23" s="12"/>
      <c r="G23" s="12"/>
      <c r="H23" s="12"/>
      <c r="I23" s="12">
        <v>0</v>
      </c>
    </row>
    <row r="24" spans="1:9" ht="30" customHeight="1">
      <c r="A24" s="27" t="s">
        <v>138</v>
      </c>
      <c r="B24" s="140">
        <v>231</v>
      </c>
      <c r="C24" s="140"/>
      <c r="D24" s="12"/>
      <c r="E24" s="12"/>
      <c r="F24" s="12"/>
      <c r="G24" s="12"/>
      <c r="H24" s="12"/>
      <c r="I24" s="12"/>
    </row>
    <row r="25" spans="1:9" ht="20.25" customHeight="1">
      <c r="A25" s="27" t="s">
        <v>139</v>
      </c>
      <c r="B25" s="140">
        <v>232</v>
      </c>
      <c r="C25" s="140">
        <v>851</v>
      </c>
      <c r="D25" s="12">
        <v>661427.96</v>
      </c>
      <c r="E25" s="12"/>
      <c r="F25" s="12"/>
      <c r="G25" s="12"/>
      <c r="H25" s="12"/>
      <c r="I25" s="12">
        <v>0</v>
      </c>
    </row>
    <row r="26" spans="1:9" ht="20.25" customHeight="1">
      <c r="A26" s="27" t="s">
        <v>140</v>
      </c>
      <c r="B26" s="140">
        <v>233</v>
      </c>
      <c r="C26" s="140">
        <v>852</v>
      </c>
      <c r="D26" s="12">
        <v>27750</v>
      </c>
      <c r="E26" s="12"/>
      <c r="F26" s="12"/>
      <c r="G26" s="12"/>
      <c r="H26" s="12"/>
      <c r="I26" s="12"/>
    </row>
    <row r="27" spans="1:9" ht="39" customHeight="1">
      <c r="A27" s="13" t="s">
        <v>129</v>
      </c>
      <c r="B27" s="140">
        <v>240</v>
      </c>
      <c r="C27" s="140"/>
      <c r="D27" s="12"/>
      <c r="E27" s="12"/>
      <c r="F27" s="12"/>
      <c r="G27" s="12"/>
      <c r="H27" s="12"/>
      <c r="I27" s="12"/>
    </row>
    <row r="28" spans="1:9" ht="48.75" customHeight="1">
      <c r="A28" s="13" t="s">
        <v>130</v>
      </c>
      <c r="B28" s="140">
        <v>250</v>
      </c>
      <c r="C28" s="140"/>
      <c r="D28" s="12"/>
      <c r="E28" s="12"/>
      <c r="F28" s="12"/>
      <c r="G28" s="12"/>
      <c r="H28" s="12"/>
      <c r="I28" s="12"/>
    </row>
    <row r="29" spans="1:9" ht="34.5" customHeight="1">
      <c r="A29" s="13" t="s">
        <v>131</v>
      </c>
      <c r="B29" s="140">
        <v>260</v>
      </c>
      <c r="C29" s="140" t="s">
        <v>43</v>
      </c>
      <c r="D29" s="12">
        <f>D30+D32+D34+D35+D36+D37</f>
        <v>3296488.6399999997</v>
      </c>
      <c r="E29" s="12"/>
      <c r="F29" s="12"/>
      <c r="G29" s="12"/>
      <c r="H29" s="12"/>
      <c r="I29" s="12">
        <f>I30+I31+I32+I33+I34+I35+I36+I37</f>
        <v>1551657.32</v>
      </c>
    </row>
    <row r="30" spans="1:9" ht="26.25" customHeight="1">
      <c r="A30" s="27" t="s">
        <v>141</v>
      </c>
      <c r="B30" s="140">
        <v>261</v>
      </c>
      <c r="C30" s="140">
        <v>244</v>
      </c>
      <c r="D30" s="12">
        <v>78000</v>
      </c>
      <c r="E30" s="12"/>
      <c r="F30" s="12"/>
      <c r="G30" s="12"/>
      <c r="H30" s="12"/>
      <c r="I30" s="12">
        <v>7200</v>
      </c>
    </row>
    <row r="31" spans="1:9" ht="26.25" customHeight="1">
      <c r="A31" s="27" t="s">
        <v>142</v>
      </c>
      <c r="B31" s="140">
        <v>262</v>
      </c>
      <c r="C31" s="140">
        <v>212</v>
      </c>
      <c r="D31" s="12"/>
      <c r="E31" s="12"/>
      <c r="F31" s="12"/>
      <c r="G31" s="12"/>
      <c r="H31" s="12"/>
      <c r="I31" s="12">
        <v>2000</v>
      </c>
    </row>
    <row r="32" spans="1:9" ht="26.25" customHeight="1">
      <c r="A32" s="27" t="s">
        <v>143</v>
      </c>
      <c r="B32" s="140">
        <v>263</v>
      </c>
      <c r="C32" s="140">
        <v>244</v>
      </c>
      <c r="D32" s="12">
        <v>2026149.46</v>
      </c>
      <c r="E32" s="12"/>
      <c r="F32" s="12"/>
      <c r="G32" s="12"/>
      <c r="H32" s="12"/>
      <c r="I32" s="12">
        <v>0</v>
      </c>
    </row>
    <row r="33" spans="1:9" ht="26.25" customHeight="1">
      <c r="A33" s="27" t="s">
        <v>144</v>
      </c>
      <c r="B33" s="140">
        <v>264</v>
      </c>
      <c r="C33" s="140"/>
      <c r="D33" s="12"/>
      <c r="E33" s="12"/>
      <c r="F33" s="12"/>
      <c r="G33" s="12"/>
      <c r="H33" s="12"/>
      <c r="I33" s="12">
        <v>0</v>
      </c>
    </row>
    <row r="34" spans="1:9" ht="33.75" customHeight="1">
      <c r="A34" s="27" t="s">
        <v>145</v>
      </c>
      <c r="B34" s="140">
        <v>265</v>
      </c>
      <c r="C34" s="140">
        <v>244</v>
      </c>
      <c r="D34" s="12">
        <v>182460.48</v>
      </c>
      <c r="E34" s="12"/>
      <c r="F34" s="12"/>
      <c r="G34" s="12"/>
      <c r="H34" s="12"/>
      <c r="I34" s="12">
        <v>11200</v>
      </c>
    </row>
    <row r="35" spans="1:9" ht="26.25" customHeight="1">
      <c r="A35" s="27" t="s">
        <v>146</v>
      </c>
      <c r="B35" s="140">
        <v>266</v>
      </c>
      <c r="C35" s="140">
        <v>244</v>
      </c>
      <c r="D35" s="12">
        <v>165355.07</v>
      </c>
      <c r="E35" s="12"/>
      <c r="F35" s="12"/>
      <c r="G35" s="12"/>
      <c r="H35" s="12"/>
      <c r="I35" s="12">
        <v>54975.5</v>
      </c>
    </row>
    <row r="36" spans="1:9" ht="33.75" customHeight="1">
      <c r="A36" s="27" t="s">
        <v>147</v>
      </c>
      <c r="B36" s="140">
        <v>267</v>
      </c>
      <c r="C36" s="140">
        <v>244</v>
      </c>
      <c r="D36" s="12">
        <v>300000</v>
      </c>
      <c r="E36" s="12"/>
      <c r="F36" s="12"/>
      <c r="G36" s="12"/>
      <c r="H36" s="12"/>
      <c r="I36" s="12">
        <v>300000</v>
      </c>
    </row>
    <row r="37" spans="1:9" ht="34.5" customHeight="1">
      <c r="A37" s="27" t="s">
        <v>148</v>
      </c>
      <c r="B37" s="140">
        <v>268</v>
      </c>
      <c r="C37" s="140">
        <v>244</v>
      </c>
      <c r="D37" s="12">
        <v>544523.63</v>
      </c>
      <c r="E37" s="12"/>
      <c r="F37" s="12"/>
      <c r="G37" s="12"/>
      <c r="H37" s="12"/>
      <c r="I37" s="12">
        <v>1176281.82</v>
      </c>
    </row>
    <row r="38" spans="1:9" ht="38.25" customHeight="1">
      <c r="A38" s="29" t="s">
        <v>149</v>
      </c>
      <c r="B38" s="141">
        <v>300</v>
      </c>
      <c r="C38" s="140">
        <v>0</v>
      </c>
      <c r="D38" s="12">
        <v>0</v>
      </c>
      <c r="E38" s="12"/>
      <c r="F38" s="12"/>
      <c r="G38" s="12"/>
      <c r="H38" s="12"/>
      <c r="I38" s="12">
        <v>0</v>
      </c>
    </row>
    <row r="39" spans="1:9" ht="20.25" customHeight="1">
      <c r="A39" s="26" t="s">
        <v>150</v>
      </c>
      <c r="B39" s="140">
        <v>310</v>
      </c>
      <c r="C39" s="140">
        <v>0</v>
      </c>
      <c r="D39" s="12">
        <v>0</v>
      </c>
      <c r="E39" s="12"/>
      <c r="F39" s="12"/>
      <c r="G39" s="12"/>
      <c r="H39" s="12"/>
      <c r="I39" s="12">
        <v>0</v>
      </c>
    </row>
    <row r="40" spans="1:9" ht="20.25" customHeight="1">
      <c r="A40" s="26" t="s">
        <v>151</v>
      </c>
      <c r="B40" s="140">
        <v>320</v>
      </c>
      <c r="C40" s="140">
        <v>0</v>
      </c>
      <c r="D40" s="12">
        <v>0</v>
      </c>
      <c r="E40" s="12"/>
      <c r="F40" s="12"/>
      <c r="G40" s="12"/>
      <c r="H40" s="12"/>
      <c r="I40" s="12">
        <v>0</v>
      </c>
    </row>
    <row r="41" spans="1:9" ht="32.25" customHeight="1">
      <c r="A41" s="29" t="s">
        <v>154</v>
      </c>
      <c r="B41" s="141">
        <v>400</v>
      </c>
      <c r="C41" s="140">
        <v>0</v>
      </c>
      <c r="D41" s="12">
        <v>0</v>
      </c>
      <c r="E41" s="12"/>
      <c r="F41" s="12"/>
      <c r="G41" s="12"/>
      <c r="H41" s="12"/>
      <c r="I41" s="12">
        <v>0</v>
      </c>
    </row>
    <row r="42" spans="1:9" ht="21.75" customHeight="1">
      <c r="A42" s="26" t="s">
        <v>152</v>
      </c>
      <c r="B42" s="140">
        <v>410</v>
      </c>
      <c r="C42" s="140">
        <v>0</v>
      </c>
      <c r="D42" s="12">
        <v>0</v>
      </c>
      <c r="E42" s="12"/>
      <c r="F42" s="12"/>
      <c r="G42" s="12"/>
      <c r="H42" s="12"/>
      <c r="I42" s="12">
        <v>0</v>
      </c>
    </row>
    <row r="43" spans="1:9" ht="21.75" customHeight="1">
      <c r="A43" s="26" t="s">
        <v>153</v>
      </c>
      <c r="B43" s="140">
        <v>420</v>
      </c>
      <c r="C43" s="140">
        <v>0</v>
      </c>
      <c r="D43" s="12">
        <v>0</v>
      </c>
      <c r="E43" s="12"/>
      <c r="F43" s="12"/>
      <c r="G43" s="12"/>
      <c r="H43" s="12"/>
      <c r="I43" s="12">
        <v>0</v>
      </c>
    </row>
    <row r="44" spans="1:9" ht="23.25" customHeight="1">
      <c r="A44" s="29" t="s">
        <v>155</v>
      </c>
      <c r="B44" s="141">
        <v>500</v>
      </c>
      <c r="C44" s="140">
        <v>0</v>
      </c>
      <c r="D44" s="12">
        <v>0</v>
      </c>
      <c r="E44" s="12"/>
      <c r="F44" s="12"/>
      <c r="G44" s="12"/>
      <c r="H44" s="12"/>
      <c r="I44" s="12">
        <v>0</v>
      </c>
    </row>
    <row r="45" spans="1:9" ht="23.25" customHeight="1">
      <c r="A45" s="29" t="s">
        <v>61</v>
      </c>
      <c r="B45" s="141">
        <v>600</v>
      </c>
      <c r="C45" s="140">
        <v>0</v>
      </c>
      <c r="D45" s="12">
        <v>0</v>
      </c>
      <c r="E45" s="12"/>
      <c r="F45" s="12"/>
      <c r="G45" s="12"/>
      <c r="H45" s="12"/>
      <c r="I45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28">
      <selection activeCell="D32" sqref="D32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122</v>
      </c>
    </row>
    <row r="2" spans="1:10" ht="36" customHeight="1">
      <c r="A2" s="163" t="s">
        <v>504</v>
      </c>
      <c r="B2" s="163"/>
      <c r="C2" s="163"/>
      <c r="D2" s="163"/>
      <c r="E2" s="163"/>
      <c r="F2" s="163"/>
      <c r="G2" s="163"/>
      <c r="H2" s="163"/>
      <c r="I2" s="163"/>
      <c r="J2" s="39" t="s">
        <v>174</v>
      </c>
    </row>
    <row r="3" spans="1:9" ht="24" customHeight="1">
      <c r="A3" s="164" t="s">
        <v>21</v>
      </c>
      <c r="B3" s="164" t="s">
        <v>22</v>
      </c>
      <c r="C3" s="164" t="s">
        <v>23</v>
      </c>
      <c r="D3" s="164" t="s">
        <v>24</v>
      </c>
      <c r="E3" s="164"/>
      <c r="F3" s="164"/>
      <c r="G3" s="164"/>
      <c r="H3" s="164"/>
      <c r="I3" s="164"/>
    </row>
    <row r="4" spans="1:9" ht="19.5" customHeight="1">
      <c r="A4" s="165" t="s">
        <v>0</v>
      </c>
      <c r="B4" s="165" t="s">
        <v>0</v>
      </c>
      <c r="C4" s="165" t="s">
        <v>0</v>
      </c>
      <c r="D4" s="164" t="s">
        <v>25</v>
      </c>
      <c r="E4" s="164" t="s">
        <v>26</v>
      </c>
      <c r="F4" s="164"/>
      <c r="G4" s="164"/>
      <c r="H4" s="164"/>
      <c r="I4" s="164"/>
    </row>
    <row r="5" spans="1:9" ht="96" customHeight="1">
      <c r="A5" s="165" t="s">
        <v>0</v>
      </c>
      <c r="B5" s="165" t="s">
        <v>0</v>
      </c>
      <c r="C5" s="165" t="s">
        <v>0</v>
      </c>
      <c r="D5" s="165" t="s">
        <v>0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</row>
    <row r="6" spans="1:9" ht="20.25" customHeight="1">
      <c r="A6" s="11" t="s">
        <v>32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>
        <v>7</v>
      </c>
      <c r="H6" s="11" t="s">
        <v>39</v>
      </c>
      <c r="I6" s="11" t="s">
        <v>40</v>
      </c>
    </row>
    <row r="7" spans="1:9" ht="21" customHeight="1">
      <c r="A7" s="29" t="s">
        <v>41</v>
      </c>
      <c r="B7" s="10" t="s">
        <v>42</v>
      </c>
      <c r="C7" s="11" t="s">
        <v>43</v>
      </c>
      <c r="D7" s="29">
        <f>D10</f>
        <v>23091646</v>
      </c>
      <c r="E7" s="29"/>
      <c r="F7" s="29"/>
      <c r="G7" s="29"/>
      <c r="H7" s="29"/>
      <c r="I7" s="29">
        <v>2410400</v>
      </c>
    </row>
    <row r="8" spans="1:9" ht="21" customHeight="1">
      <c r="A8" s="12" t="s">
        <v>44</v>
      </c>
      <c r="B8" s="11" t="s">
        <v>45</v>
      </c>
      <c r="C8" s="11" t="s">
        <v>0</v>
      </c>
      <c r="D8" s="12"/>
      <c r="E8" s="11" t="s">
        <v>43</v>
      </c>
      <c r="F8" s="11" t="s">
        <v>43</v>
      </c>
      <c r="G8" s="11" t="s">
        <v>43</v>
      </c>
      <c r="H8" s="11" t="s">
        <v>43</v>
      </c>
      <c r="I8" s="12"/>
    </row>
    <row r="9" spans="1:9" ht="21" customHeight="1">
      <c r="A9" s="12" t="s">
        <v>46</v>
      </c>
      <c r="B9" s="11" t="s">
        <v>47</v>
      </c>
      <c r="C9" s="11"/>
      <c r="D9" s="12"/>
      <c r="E9" s="12"/>
      <c r="F9" s="11" t="s">
        <v>43</v>
      </c>
      <c r="G9" s="11" t="s">
        <v>43</v>
      </c>
      <c r="H9" s="12"/>
      <c r="I9" s="12"/>
    </row>
    <row r="10" spans="1:9" ht="34.5" customHeight="1">
      <c r="A10" s="12" t="s">
        <v>49</v>
      </c>
      <c r="B10" s="11" t="s">
        <v>48</v>
      </c>
      <c r="C10" s="11">
        <v>130</v>
      </c>
      <c r="D10" s="12">
        <v>23091646</v>
      </c>
      <c r="E10" s="11" t="s">
        <v>43</v>
      </c>
      <c r="F10" s="11" t="s">
        <v>43</v>
      </c>
      <c r="G10" s="11" t="s">
        <v>43</v>
      </c>
      <c r="H10" s="11" t="s">
        <v>43</v>
      </c>
      <c r="I10" s="12">
        <v>2110400</v>
      </c>
    </row>
    <row r="11" spans="1:9" ht="78" customHeight="1">
      <c r="A11" s="12" t="s">
        <v>50</v>
      </c>
      <c r="B11" s="11" t="s">
        <v>51</v>
      </c>
      <c r="C11" s="11" t="s">
        <v>0</v>
      </c>
      <c r="D11" s="12"/>
      <c r="E11" s="11" t="s">
        <v>43</v>
      </c>
      <c r="F11" s="11" t="s">
        <v>43</v>
      </c>
      <c r="G11" s="11" t="s">
        <v>43</v>
      </c>
      <c r="H11" s="11" t="s">
        <v>43</v>
      </c>
      <c r="I11" s="12"/>
    </row>
    <row r="12" spans="1:9" ht="32.25" customHeight="1">
      <c r="A12" s="12" t="s">
        <v>52</v>
      </c>
      <c r="B12" s="11" t="s">
        <v>53</v>
      </c>
      <c r="C12" s="11" t="s">
        <v>0</v>
      </c>
      <c r="D12" s="12"/>
      <c r="E12" s="11" t="s">
        <v>43</v>
      </c>
      <c r="F12" s="12"/>
      <c r="G12" s="12"/>
      <c r="H12" s="11" t="s">
        <v>43</v>
      </c>
      <c r="I12" s="11" t="s">
        <v>43</v>
      </c>
    </row>
    <row r="13" spans="1:9" ht="21" customHeight="1">
      <c r="A13" s="12" t="s">
        <v>54</v>
      </c>
      <c r="B13" s="11" t="s">
        <v>55</v>
      </c>
      <c r="C13" s="11">
        <v>180</v>
      </c>
      <c r="D13" s="12"/>
      <c r="E13" s="11" t="s">
        <v>43</v>
      </c>
      <c r="F13" s="11" t="s">
        <v>43</v>
      </c>
      <c r="G13" s="11" t="s">
        <v>43</v>
      </c>
      <c r="H13" s="11" t="s">
        <v>43</v>
      </c>
      <c r="I13" s="12">
        <v>300000</v>
      </c>
    </row>
    <row r="14" spans="1:9" ht="21" customHeight="1">
      <c r="A14" s="12" t="s">
        <v>56</v>
      </c>
      <c r="B14" s="11" t="s">
        <v>57</v>
      </c>
      <c r="C14" s="11" t="s">
        <v>124</v>
      </c>
      <c r="D14" s="12"/>
      <c r="E14" s="11" t="s">
        <v>43</v>
      </c>
      <c r="F14" s="11" t="s">
        <v>43</v>
      </c>
      <c r="G14" s="11" t="s">
        <v>43</v>
      </c>
      <c r="H14" s="11" t="s">
        <v>43</v>
      </c>
      <c r="I14" s="12"/>
    </row>
    <row r="15" spans="1:9" ht="22.5" customHeight="1">
      <c r="A15" s="29" t="s">
        <v>58</v>
      </c>
      <c r="B15" s="10" t="s">
        <v>59</v>
      </c>
      <c r="C15" s="11" t="s">
        <v>43</v>
      </c>
      <c r="D15" s="29">
        <f>D16+D23+D29</f>
        <v>23091646</v>
      </c>
      <c r="E15" s="29"/>
      <c r="F15" s="29"/>
      <c r="G15" s="29"/>
      <c r="H15" s="29"/>
      <c r="I15" s="29">
        <f>I16+I23+I29</f>
        <v>2410400</v>
      </c>
    </row>
    <row r="16" spans="1:9" ht="25.5" customHeight="1">
      <c r="A16" s="13" t="s">
        <v>126</v>
      </c>
      <c r="B16" s="11">
        <v>210</v>
      </c>
      <c r="C16" s="11">
        <v>0</v>
      </c>
      <c r="D16" s="12">
        <f>D17+D20+D21</f>
        <v>18886182.4</v>
      </c>
      <c r="E16" s="12"/>
      <c r="F16" s="12"/>
      <c r="G16" s="12"/>
      <c r="H16" s="12"/>
      <c r="I16" s="12">
        <v>858742.68</v>
      </c>
    </row>
    <row r="17" spans="1:9" ht="49.5" customHeight="1">
      <c r="A17" s="27" t="s">
        <v>125</v>
      </c>
      <c r="B17" s="11">
        <v>211</v>
      </c>
      <c r="C17" s="11">
        <v>0</v>
      </c>
      <c r="D17" s="12">
        <f>D18+D19</f>
        <v>18883082.4</v>
      </c>
      <c r="E17" s="12"/>
      <c r="F17" s="12"/>
      <c r="G17" s="12"/>
      <c r="H17" s="12"/>
      <c r="I17" s="12">
        <v>858742.68</v>
      </c>
    </row>
    <row r="18" spans="1:9" ht="24.75" customHeight="1">
      <c r="A18" s="28" t="s">
        <v>134</v>
      </c>
      <c r="B18" s="11" t="s">
        <v>135</v>
      </c>
      <c r="C18" s="11">
        <v>111</v>
      </c>
      <c r="D18" s="12">
        <v>14530041.4</v>
      </c>
      <c r="E18" s="12"/>
      <c r="F18" s="12"/>
      <c r="G18" s="12"/>
      <c r="H18" s="12"/>
      <c r="I18" s="12">
        <v>662340</v>
      </c>
    </row>
    <row r="19" spans="1:9" ht="136.5" customHeight="1">
      <c r="A19" s="28" t="s">
        <v>136</v>
      </c>
      <c r="B19" s="11" t="s">
        <v>137</v>
      </c>
      <c r="C19" s="11">
        <v>119</v>
      </c>
      <c r="D19" s="12">
        <v>4353041</v>
      </c>
      <c r="E19" s="12"/>
      <c r="F19" s="12"/>
      <c r="G19" s="12"/>
      <c r="H19" s="12"/>
      <c r="I19" s="12">
        <v>196402.68</v>
      </c>
    </row>
    <row r="20" spans="1:9" ht="49.5" customHeight="1">
      <c r="A20" s="27" t="s">
        <v>132</v>
      </c>
      <c r="B20" s="11">
        <v>212</v>
      </c>
      <c r="C20" s="11">
        <v>112</v>
      </c>
      <c r="D20" s="12">
        <v>1300</v>
      </c>
      <c r="E20" s="12"/>
      <c r="F20" s="12"/>
      <c r="G20" s="12"/>
      <c r="H20" s="12"/>
      <c r="I20" s="12">
        <v>0</v>
      </c>
    </row>
    <row r="21" spans="1:9" ht="37.5" customHeight="1">
      <c r="A21" s="27" t="s">
        <v>133</v>
      </c>
      <c r="B21" s="11">
        <v>213</v>
      </c>
      <c r="C21" s="11">
        <v>112</v>
      </c>
      <c r="D21" s="12">
        <v>1800</v>
      </c>
      <c r="E21" s="12"/>
      <c r="F21" s="12"/>
      <c r="G21" s="12"/>
      <c r="H21" s="12"/>
      <c r="I21" s="12">
        <v>0</v>
      </c>
    </row>
    <row r="22" spans="1:9" ht="36" customHeight="1">
      <c r="A22" s="13" t="s">
        <v>127</v>
      </c>
      <c r="B22" s="11">
        <v>220</v>
      </c>
      <c r="C22" s="11"/>
      <c r="D22" s="12"/>
      <c r="E22" s="12"/>
      <c r="F22" s="12"/>
      <c r="G22" s="12"/>
      <c r="H22" s="12"/>
      <c r="I22" s="12"/>
    </row>
    <row r="23" spans="1:9" ht="36" customHeight="1">
      <c r="A23" s="13" t="s">
        <v>128</v>
      </c>
      <c r="B23" s="11">
        <v>230</v>
      </c>
      <c r="C23" s="11">
        <v>850</v>
      </c>
      <c r="D23" s="12">
        <v>689177.96</v>
      </c>
      <c r="E23" s="12"/>
      <c r="F23" s="12"/>
      <c r="G23" s="12"/>
      <c r="H23" s="12"/>
      <c r="I23" s="12">
        <v>0</v>
      </c>
    </row>
    <row r="24" spans="1:9" ht="30" customHeight="1">
      <c r="A24" s="27" t="s">
        <v>138</v>
      </c>
      <c r="B24" s="11">
        <v>231</v>
      </c>
      <c r="C24" s="11"/>
      <c r="D24" s="12"/>
      <c r="E24" s="12"/>
      <c r="F24" s="12"/>
      <c r="G24" s="12"/>
      <c r="H24" s="12"/>
      <c r="I24" s="12"/>
    </row>
    <row r="25" spans="1:9" ht="20.25" customHeight="1">
      <c r="A25" s="27" t="s">
        <v>139</v>
      </c>
      <c r="B25" s="11">
        <v>232</v>
      </c>
      <c r="C25" s="11">
        <v>851</v>
      </c>
      <c r="D25" s="12">
        <v>661427.96</v>
      </c>
      <c r="E25" s="12"/>
      <c r="F25" s="12"/>
      <c r="G25" s="12"/>
      <c r="H25" s="12"/>
      <c r="I25" s="12">
        <v>0</v>
      </c>
    </row>
    <row r="26" spans="1:9" ht="20.25" customHeight="1">
      <c r="A26" s="27" t="s">
        <v>140</v>
      </c>
      <c r="B26" s="11">
        <v>233</v>
      </c>
      <c r="C26" s="11">
        <v>852</v>
      </c>
      <c r="D26" s="12">
        <v>27750</v>
      </c>
      <c r="E26" s="12"/>
      <c r="F26" s="12"/>
      <c r="G26" s="12"/>
      <c r="H26" s="12"/>
      <c r="I26" s="12"/>
    </row>
    <row r="27" spans="1:9" ht="39" customHeight="1">
      <c r="A27" s="13" t="s">
        <v>129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>
      <c r="A28" s="13" t="s">
        <v>130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>
      <c r="A29" s="13" t="s">
        <v>131</v>
      </c>
      <c r="B29" s="11">
        <v>260</v>
      </c>
      <c r="C29" s="11" t="s">
        <v>43</v>
      </c>
      <c r="D29" s="12">
        <f>D30+D32+D34+D35+D36+D37</f>
        <v>3516285.64</v>
      </c>
      <c r="E29" s="12"/>
      <c r="F29" s="12"/>
      <c r="G29" s="12"/>
      <c r="H29" s="12"/>
      <c r="I29" s="12">
        <f>I30+I31+I32+I33+I34+I35+I36+I37</f>
        <v>1551657.32</v>
      </c>
    </row>
    <row r="30" spans="1:9" ht="26.25" customHeight="1">
      <c r="A30" s="27" t="s">
        <v>141</v>
      </c>
      <c r="B30" s="11">
        <v>261</v>
      </c>
      <c r="C30" s="11">
        <v>244</v>
      </c>
      <c r="D30" s="12">
        <v>78000</v>
      </c>
      <c r="E30" s="12"/>
      <c r="F30" s="12"/>
      <c r="G30" s="12"/>
      <c r="H30" s="12"/>
      <c r="I30" s="12">
        <v>7200</v>
      </c>
    </row>
    <row r="31" spans="1:9" ht="26.25" customHeight="1">
      <c r="A31" s="27" t="s">
        <v>142</v>
      </c>
      <c r="B31" s="11">
        <v>262</v>
      </c>
      <c r="C31" s="11">
        <v>212</v>
      </c>
      <c r="D31" s="12"/>
      <c r="E31" s="12"/>
      <c r="F31" s="12"/>
      <c r="G31" s="12"/>
      <c r="H31" s="12"/>
      <c r="I31" s="12">
        <v>2000</v>
      </c>
    </row>
    <row r="32" spans="1:9" ht="26.25" customHeight="1">
      <c r="A32" s="27" t="s">
        <v>143</v>
      </c>
      <c r="B32" s="11">
        <v>263</v>
      </c>
      <c r="C32" s="11">
        <v>244</v>
      </c>
      <c r="D32" s="12">
        <v>2147718.43</v>
      </c>
      <c r="E32" s="12"/>
      <c r="F32" s="12"/>
      <c r="G32" s="12"/>
      <c r="H32" s="12"/>
      <c r="I32" s="12">
        <v>0</v>
      </c>
    </row>
    <row r="33" spans="1:9" ht="26.25" customHeight="1">
      <c r="A33" s="27" t="s">
        <v>144</v>
      </c>
      <c r="B33" s="11">
        <v>264</v>
      </c>
      <c r="C33" s="11"/>
      <c r="D33" s="12"/>
      <c r="E33" s="12"/>
      <c r="F33" s="12"/>
      <c r="G33" s="12"/>
      <c r="H33" s="12"/>
      <c r="I33" s="12">
        <v>0</v>
      </c>
    </row>
    <row r="34" spans="1:9" ht="33.75" customHeight="1">
      <c r="A34" s="27" t="s">
        <v>145</v>
      </c>
      <c r="B34" s="11">
        <v>265</v>
      </c>
      <c r="C34" s="11">
        <v>244</v>
      </c>
      <c r="D34" s="12">
        <v>182460.48</v>
      </c>
      <c r="E34" s="12"/>
      <c r="F34" s="12"/>
      <c r="G34" s="12"/>
      <c r="H34" s="12"/>
      <c r="I34" s="12">
        <v>11200</v>
      </c>
    </row>
    <row r="35" spans="1:9" ht="26.25" customHeight="1">
      <c r="A35" s="27" t="s">
        <v>146</v>
      </c>
      <c r="B35" s="11">
        <v>266</v>
      </c>
      <c r="C35" s="11">
        <v>244</v>
      </c>
      <c r="D35" s="12">
        <v>165355.07</v>
      </c>
      <c r="E35" s="12"/>
      <c r="F35" s="12"/>
      <c r="G35" s="12"/>
      <c r="H35" s="12"/>
      <c r="I35" s="12">
        <v>54975.5</v>
      </c>
    </row>
    <row r="36" spans="1:9" ht="33.75" customHeight="1">
      <c r="A36" s="27" t="s">
        <v>147</v>
      </c>
      <c r="B36" s="11">
        <v>267</v>
      </c>
      <c r="C36" s="11">
        <v>244</v>
      </c>
      <c r="D36" s="12">
        <v>300000</v>
      </c>
      <c r="E36" s="12"/>
      <c r="F36" s="12"/>
      <c r="G36" s="12"/>
      <c r="H36" s="12"/>
      <c r="I36" s="12">
        <v>300000</v>
      </c>
    </row>
    <row r="37" spans="1:9" ht="34.5" customHeight="1">
      <c r="A37" s="27" t="s">
        <v>148</v>
      </c>
      <c r="B37" s="11">
        <v>268</v>
      </c>
      <c r="C37" s="11">
        <v>244</v>
      </c>
      <c r="D37" s="12">
        <v>642751.66</v>
      </c>
      <c r="E37" s="12"/>
      <c r="F37" s="12"/>
      <c r="G37" s="12"/>
      <c r="H37" s="12"/>
      <c r="I37" s="12">
        <v>1176281.82</v>
      </c>
    </row>
    <row r="38" spans="1:9" ht="38.25" customHeight="1">
      <c r="A38" s="29" t="s">
        <v>149</v>
      </c>
      <c r="B38" s="10">
        <v>300</v>
      </c>
      <c r="C38" s="11">
        <v>0</v>
      </c>
      <c r="D38" s="12">
        <v>0</v>
      </c>
      <c r="E38" s="12"/>
      <c r="F38" s="12"/>
      <c r="G38" s="12"/>
      <c r="H38" s="12"/>
      <c r="I38" s="12">
        <v>0</v>
      </c>
    </row>
    <row r="39" spans="1:9" ht="20.25" customHeight="1">
      <c r="A39" s="26" t="s">
        <v>150</v>
      </c>
      <c r="B39" s="11">
        <v>310</v>
      </c>
      <c r="C39" s="11">
        <v>0</v>
      </c>
      <c r="D39" s="12">
        <v>0</v>
      </c>
      <c r="E39" s="12"/>
      <c r="F39" s="12"/>
      <c r="G39" s="12"/>
      <c r="H39" s="12"/>
      <c r="I39" s="12">
        <v>0</v>
      </c>
    </row>
    <row r="40" spans="1:9" ht="20.25" customHeight="1">
      <c r="A40" s="26" t="s">
        <v>151</v>
      </c>
      <c r="B40" s="11">
        <v>320</v>
      </c>
      <c r="C40" s="11">
        <v>0</v>
      </c>
      <c r="D40" s="12">
        <v>0</v>
      </c>
      <c r="E40" s="12"/>
      <c r="F40" s="12"/>
      <c r="G40" s="12"/>
      <c r="H40" s="12"/>
      <c r="I40" s="12">
        <v>0</v>
      </c>
    </row>
    <row r="41" spans="1:9" ht="32.25" customHeight="1">
      <c r="A41" s="29" t="s">
        <v>154</v>
      </c>
      <c r="B41" s="10">
        <v>400</v>
      </c>
      <c r="C41" s="11">
        <v>0</v>
      </c>
      <c r="D41" s="12">
        <v>0</v>
      </c>
      <c r="E41" s="12"/>
      <c r="F41" s="12"/>
      <c r="G41" s="12"/>
      <c r="H41" s="12"/>
      <c r="I41" s="12">
        <v>0</v>
      </c>
    </row>
    <row r="42" spans="1:9" ht="21.75" customHeight="1">
      <c r="A42" s="26" t="s">
        <v>152</v>
      </c>
      <c r="B42" s="11">
        <v>410</v>
      </c>
      <c r="C42" s="11">
        <v>0</v>
      </c>
      <c r="D42" s="12">
        <v>0</v>
      </c>
      <c r="E42" s="12"/>
      <c r="F42" s="12"/>
      <c r="G42" s="12"/>
      <c r="H42" s="12"/>
      <c r="I42" s="12">
        <v>0</v>
      </c>
    </row>
    <row r="43" spans="1:9" ht="21.75" customHeight="1">
      <c r="A43" s="26" t="s">
        <v>153</v>
      </c>
      <c r="B43" s="11">
        <v>420</v>
      </c>
      <c r="C43" s="11">
        <v>0</v>
      </c>
      <c r="D43" s="12">
        <v>0</v>
      </c>
      <c r="E43" s="12"/>
      <c r="F43" s="12"/>
      <c r="G43" s="12"/>
      <c r="H43" s="12"/>
      <c r="I43" s="12">
        <v>0</v>
      </c>
    </row>
    <row r="44" spans="1:9" ht="23.25" customHeight="1">
      <c r="A44" s="29" t="s">
        <v>155</v>
      </c>
      <c r="B44" s="10">
        <v>500</v>
      </c>
      <c r="C44" s="11">
        <v>0</v>
      </c>
      <c r="D44" s="12">
        <v>0</v>
      </c>
      <c r="E44" s="12"/>
      <c r="F44" s="12"/>
      <c r="G44" s="12"/>
      <c r="H44" s="12"/>
      <c r="I44" s="12">
        <v>0</v>
      </c>
    </row>
    <row r="45" spans="1:9" ht="23.25" customHeight="1">
      <c r="A45" s="29" t="s">
        <v>61</v>
      </c>
      <c r="B45" s="10">
        <v>600</v>
      </c>
      <c r="C45" s="11">
        <v>0</v>
      </c>
      <c r="D45" s="12">
        <v>0</v>
      </c>
      <c r="E45" s="12"/>
      <c r="F45" s="12"/>
      <c r="G45" s="12"/>
      <c r="H45" s="12"/>
      <c r="I45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2017-06-16T06:26:32Z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